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FF Journaliers" sheetId="1" r:id="rId1"/>
    <sheet name="Forfait-Tarif" sheetId="2" r:id="rId2"/>
  </sheets>
  <externalReferences>
    <externalReference r:id="rId5"/>
  </externalReferences>
  <definedNames>
    <definedName name="Actual">'[1]Data'!$W$1</definedName>
    <definedName name="liste2">'Forfait-Tarif'!$B$5:$B$20</definedName>
    <definedName name="Mesures">'Forfait-Tarif'!$B$2:$B$20</definedName>
    <definedName name="Mesures1">'Forfait-Tarif'!$B$2:$D$20</definedName>
    <definedName name="Mesures2">'Forfait-Tarif'!$B$2:$B$20</definedName>
    <definedName name="Mesures3">'Forfait-Tarif'!$B$2:$B$13</definedName>
  </definedNames>
  <calcPr fullCalcOnLoad="1"/>
</workbook>
</file>

<file path=xl/sharedStrings.xml><?xml version="1.0" encoding="utf-8"?>
<sst xmlns="http://schemas.openxmlformats.org/spreadsheetml/2006/main" count="56" uniqueCount="49">
  <si>
    <t>Partie réservée à l'ONE</t>
  </si>
  <si>
    <t>Notes</t>
  </si>
  <si>
    <t>Fichier de facturation</t>
  </si>
  <si>
    <t>Mesure d'aide sociale</t>
  </si>
  <si>
    <t>Tarif en vigueur</t>
  </si>
  <si>
    <t>Type de forfait</t>
  </si>
  <si>
    <t>Prix</t>
  </si>
  <si>
    <t>Raison de la variation</t>
  </si>
  <si>
    <t>Nbre total de forfaits accordés (APC)</t>
  </si>
  <si>
    <t>Nbre de forfaits facturés</t>
  </si>
  <si>
    <t>Facturation      AU</t>
  </si>
  <si>
    <t>Période de       Du</t>
  </si>
  <si>
    <t>Grand TOTAL:</t>
  </si>
  <si>
    <t>Nbre de semaines de pre-stations</t>
  </si>
  <si>
    <t>Adresse        :</t>
  </si>
  <si>
    <t>Prestataire  :</t>
  </si>
  <si>
    <t>Adresse électronique                :</t>
  </si>
  <si>
    <t>Numéro prestataire Fw-i           :</t>
  </si>
  <si>
    <t>Veuillez svp. choisir une mesure de la liste</t>
  </si>
  <si>
    <t>No. APC</t>
  </si>
  <si>
    <t xml:space="preserve">No. Fw-i id </t>
  </si>
  <si>
    <t>Accueil en institution - accueil de base</t>
  </si>
  <si>
    <t>Accueil en institution - accueil d'enfants de moins de 3 ans</t>
  </si>
  <si>
    <t>Accueil en institution - accueil orthopédagogique</t>
  </si>
  <si>
    <t>Accueil en institution - accueil orthopédagogique de jour</t>
  </si>
  <si>
    <t>Accueil en institution - accueil psychothérapeutique</t>
  </si>
  <si>
    <t>Accueil en institution - accueil urgent en situation de crise</t>
  </si>
  <si>
    <t>FF 1</t>
  </si>
  <si>
    <t>FF 2</t>
  </si>
  <si>
    <t>FF 6.1</t>
  </si>
  <si>
    <t>FF 3.1</t>
  </si>
  <si>
    <t>FF 3.2</t>
  </si>
  <si>
    <t>FF 3.3</t>
  </si>
  <si>
    <t>________________________________________________</t>
  </si>
  <si>
    <t>FF 6.2</t>
  </si>
  <si>
    <t>Accueil en institution - accueil psychothérapeutique de jour</t>
  </si>
  <si>
    <t>FF 3.4</t>
  </si>
  <si>
    <t>FF 6.3</t>
  </si>
  <si>
    <t>FF 3.5</t>
  </si>
  <si>
    <t>Accueil en institution - accueil dans un petit groupe</t>
  </si>
  <si>
    <r>
      <rPr>
        <b/>
        <sz val="9"/>
        <rFont val="Arial"/>
        <family val="2"/>
      </rPr>
      <t>Nom</t>
    </r>
    <r>
      <rPr>
        <b/>
        <sz val="8"/>
        <rFont val="Arial"/>
        <family val="2"/>
      </rPr>
      <t xml:space="preserve"> et Prénom de l'enfant/du jeune</t>
    </r>
  </si>
  <si>
    <t>Accueil en institution - accueil psychothérap. limité aux périodes scolaires</t>
  </si>
  <si>
    <t>Accueil en institution - accueil psychothérap. de jour limité aux périodes scolaires</t>
  </si>
  <si>
    <t>Mesures d'aide sociale</t>
  </si>
  <si>
    <t>n.i. 944,43</t>
  </si>
  <si>
    <t>l'indice 944,43 est valable à partir de 2023 09</t>
  </si>
  <si>
    <t>Tarif
2024 01</t>
  </si>
  <si>
    <t>Journalier Version 2024-01</t>
  </si>
  <si>
    <r>
      <t>Version 22</t>
    </r>
    <r>
      <rPr>
        <b/>
        <sz val="8"/>
        <color indexed="10"/>
        <rFont val="Arial"/>
        <family val="2"/>
      </rPr>
      <t>-05-2024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</si>
</sst>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.00&quot;€&quot;_-;\-* #,##0.00&quot;€&quot;_-;_-* &quot;-&quot;??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dd/mm/yy;@"/>
    <numFmt numFmtId="179" formatCode="[$-140C]dddd\ d\ mmmm\ yyyy"/>
    <numFmt numFmtId="180" formatCode="0.0"/>
    <numFmt numFmtId="181" formatCode="_-* #,##0.000\ &quot;€&quot;_-;\-* #,##0.000\ &quot;€&quot;_-;_-* &quot;-&quot;??\ &quot;€&quot;_-;_-@_-"/>
    <numFmt numFmtId="182" formatCode="#,##0.00_ ;\-#,##0.00\ "/>
    <numFmt numFmtId="183" formatCode="0.000"/>
    <numFmt numFmtId="184" formatCode="0.0000"/>
    <numFmt numFmtId="185" formatCode="dd/mm/yyyy;@"/>
  </numFmts>
  <fonts count="4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21"/>
      <name val="Arial"/>
      <family val="2"/>
    </font>
    <font>
      <sz val="8"/>
      <color indexed="2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>
        <color indexed="56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56"/>
      </right>
      <top style="medium"/>
      <bottom style="thin"/>
    </border>
    <border>
      <left>
        <color indexed="63"/>
      </left>
      <right style="medium">
        <color indexed="56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" fontId="1" fillId="0" borderId="0" applyNumberFormat="0" applyFill="0" applyBorder="0" applyProtection="0">
      <alignment wrapText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10" xfId="44" applyNumberFormat="1" applyFont="1" applyFill="1" applyBorder="1" applyAlignment="1" applyProtection="1">
      <alignment horizontal="center" vertical="top"/>
      <protection locked="0"/>
    </xf>
    <xf numFmtId="4" fontId="2" fillId="0" borderId="11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4" fontId="2" fillId="0" borderId="12" xfId="0" applyNumberFormat="1" applyFont="1" applyBorder="1" applyAlignment="1" applyProtection="1">
      <alignment/>
      <protection hidden="1"/>
    </xf>
    <xf numFmtId="4" fontId="2" fillId="0" borderId="11" xfId="0" applyNumberFormat="1" applyFont="1" applyBorder="1" applyAlignment="1" applyProtection="1">
      <alignment/>
      <protection hidden="1"/>
    </xf>
    <xf numFmtId="182" fontId="2" fillId="0" borderId="13" xfId="46" applyNumberFormat="1" applyFont="1" applyBorder="1" applyAlignment="1" applyProtection="1">
      <alignment/>
      <protection hidden="1"/>
    </xf>
    <xf numFmtId="4" fontId="2" fillId="33" borderId="13" xfId="0" applyNumberFormat="1" applyFont="1" applyFill="1" applyBorder="1" applyAlignment="1" applyProtection="1">
      <alignment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9" xfId="0" applyBorder="1" applyAlignment="1">
      <alignment horizontal="left" indent="1"/>
    </xf>
    <xf numFmtId="169" fontId="7" fillId="34" borderId="20" xfId="44" applyFont="1" applyFill="1" applyBorder="1" applyAlignment="1" applyProtection="1">
      <alignment horizontal="center" vertical="center"/>
      <protection locked="0"/>
    </xf>
    <xf numFmtId="169" fontId="8" fillId="34" borderId="21" xfId="44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 hidden="1"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33" borderId="12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3" fontId="5" fillId="0" borderId="24" xfId="60" applyNumberFormat="1" applyFont="1" applyBorder="1" applyAlignment="1" applyProtection="1">
      <alignment horizontal="center" vertical="center" wrapText="1"/>
      <protection/>
    </xf>
    <xf numFmtId="3" fontId="5" fillId="0" borderId="25" xfId="60" applyNumberFormat="1" applyFont="1" applyBorder="1" applyAlignment="1" applyProtection="1">
      <alignment horizontal="center" vertical="center" wrapText="1"/>
      <protection/>
    </xf>
    <xf numFmtId="3" fontId="5" fillId="0" borderId="26" xfId="60" applyNumberFormat="1" applyFont="1" applyBorder="1" applyAlignment="1" applyProtection="1">
      <alignment horizontal="center" vertical="center" wrapText="1"/>
      <protection/>
    </xf>
    <xf numFmtId="3" fontId="5" fillId="35" borderId="27" xfId="60" applyNumberFormat="1" applyFont="1" applyFill="1" applyBorder="1" applyAlignment="1" applyProtection="1">
      <alignment horizontal="center" vertical="center" wrapText="1"/>
      <protection/>
    </xf>
    <xf numFmtId="3" fontId="10" fillId="35" borderId="28" xfId="60" applyNumberFormat="1" applyFont="1" applyFill="1" applyBorder="1" applyAlignment="1" applyProtection="1">
      <alignment horizontal="center" vertical="center" wrapText="1"/>
      <protection/>
    </xf>
    <xf numFmtId="3" fontId="4" fillId="35" borderId="27" xfId="60" applyNumberFormat="1" applyFont="1" applyFill="1" applyBorder="1" applyAlignment="1" applyProtection="1">
      <alignment horizontal="center" vertical="center" wrapText="1"/>
      <protection/>
    </xf>
    <xf numFmtId="4" fontId="5" fillId="35" borderId="27" xfId="60" applyNumberFormat="1" applyFont="1" applyFill="1" applyBorder="1" applyAlignment="1" applyProtection="1">
      <alignment horizontal="center" vertical="center" wrapText="1"/>
      <protection/>
    </xf>
    <xf numFmtId="3" fontId="4" fillId="35" borderId="28" xfId="60" applyNumberFormat="1" applyFont="1" applyFill="1" applyBorder="1" applyAlignment="1" applyProtection="1">
      <alignment horizontal="center" vertical="center" wrapText="1"/>
      <protection/>
    </xf>
    <xf numFmtId="3" fontId="4" fillId="0" borderId="29" xfId="6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6" borderId="31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left"/>
    </xf>
    <xf numFmtId="0" fontId="2" fillId="0" borderId="36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37" xfId="0" applyNumberFormat="1" applyFont="1" applyBorder="1" applyAlignment="1">
      <alignment horizontal="left" indent="1"/>
    </xf>
    <xf numFmtId="0" fontId="5" fillId="0" borderId="37" xfId="0" applyNumberFormat="1" applyFont="1" applyBorder="1" applyAlignment="1">
      <alignment horizontal="left" indent="1"/>
    </xf>
    <xf numFmtId="185" fontId="9" fillId="35" borderId="38" xfId="0" applyNumberFormat="1" applyFont="1" applyFill="1" applyBorder="1" applyAlignment="1" applyProtection="1">
      <alignment horizontal="center" vertical="center"/>
      <protection locked="0"/>
    </xf>
    <xf numFmtId="185" fontId="9" fillId="35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0" fontId="2" fillId="0" borderId="4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34" borderId="22" xfId="44" applyNumberFormat="1" applyFont="1" applyFill="1" applyBorder="1" applyAlignment="1" applyProtection="1">
      <alignment horizontal="left" vertical="top" wrapText="1"/>
      <protection locked="0"/>
    </xf>
    <xf numFmtId="0" fontId="2" fillId="34" borderId="46" xfId="44" applyNumberFormat="1" applyFont="1" applyFill="1" applyBorder="1" applyAlignment="1" applyProtection="1">
      <alignment horizontal="left" vertical="top" wrapText="1"/>
      <protection locked="0"/>
    </xf>
    <xf numFmtId="3" fontId="5" fillId="0" borderId="47" xfId="60" applyNumberFormat="1" applyFont="1" applyBorder="1" applyAlignment="1" applyProtection="1">
      <alignment horizontal="center" vertical="center" wrapText="1"/>
      <protection/>
    </xf>
    <xf numFmtId="3" fontId="4" fillId="0" borderId="25" xfId="60" applyNumberFormat="1" applyFont="1" applyBorder="1" applyAlignment="1" applyProtection="1">
      <alignment horizontal="center" vertical="center" wrapText="1"/>
      <protection/>
    </xf>
    <xf numFmtId="49" fontId="9" fillId="0" borderId="48" xfId="0" applyNumberFormat="1" applyFont="1" applyBorder="1" applyAlignment="1" applyProtection="1">
      <alignment horizontal="left" vertical="center"/>
      <protection/>
    </xf>
    <xf numFmtId="49" fontId="2" fillId="0" borderId="49" xfId="0" applyNumberFormat="1" applyFont="1" applyBorder="1" applyAlignment="1" applyProtection="1">
      <alignment horizontal="left" vertical="center"/>
      <protection/>
    </xf>
    <xf numFmtId="3" fontId="6" fillId="35" borderId="0" xfId="0" applyNumberFormat="1" applyFont="1" applyFill="1" applyAlignment="1" applyProtection="1">
      <alignment horizontal="left"/>
      <protection/>
    </xf>
    <xf numFmtId="3" fontId="2" fillId="37" borderId="40" xfId="0" applyNumberFormat="1" applyFont="1" applyFill="1" applyBorder="1" applyAlignment="1" applyProtection="1">
      <alignment horizontal="center"/>
      <protection locked="0"/>
    </xf>
    <xf numFmtId="3" fontId="2" fillId="37" borderId="19" xfId="0" applyNumberFormat="1" applyFont="1" applyFill="1" applyBorder="1" applyAlignment="1" applyProtection="1">
      <alignment horizontal="center"/>
      <protection locked="0"/>
    </xf>
    <xf numFmtId="3" fontId="2" fillId="34" borderId="0" xfId="0" applyNumberFormat="1" applyFont="1" applyFill="1" applyAlignment="1" applyProtection="1">
      <alignment horizontal="center"/>
      <protection locked="0"/>
    </xf>
    <xf numFmtId="3" fontId="2" fillId="34" borderId="37" xfId="0" applyNumberFormat="1" applyFont="1" applyFill="1" applyBorder="1" applyAlignment="1" applyProtection="1">
      <alignment horizontal="center"/>
      <protection locked="0"/>
    </xf>
    <xf numFmtId="0" fontId="5" fillId="34" borderId="15" xfId="0" applyNumberFormat="1" applyFont="1" applyFill="1" applyBorder="1" applyAlignment="1" applyProtection="1">
      <alignment horizontal="left" vertical="center"/>
      <protection/>
    </xf>
    <xf numFmtId="0" fontId="5" fillId="34" borderId="40" xfId="0" applyNumberFormat="1" applyFont="1" applyFill="1" applyBorder="1" applyAlignment="1" applyProtection="1">
      <alignment horizontal="left" vertical="center"/>
      <protection/>
    </xf>
    <xf numFmtId="0" fontId="5" fillId="34" borderId="19" xfId="0" applyNumberFormat="1" applyFont="1" applyFill="1" applyBorder="1" applyAlignment="1" applyProtection="1">
      <alignment horizontal="left" vertical="center"/>
      <protection/>
    </xf>
    <xf numFmtId="3" fontId="6" fillId="35" borderId="40" xfId="0" applyNumberFormat="1" applyFont="1" applyFill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left" vertical="center"/>
      <protection/>
    </xf>
    <xf numFmtId="14" fontId="6" fillId="35" borderId="52" xfId="0" applyNumberFormat="1" applyFont="1" applyFill="1" applyBorder="1" applyAlignment="1" applyProtection="1">
      <alignment horizontal="center" vertical="center" wrapText="1"/>
      <protection/>
    </xf>
    <xf numFmtId="14" fontId="6" fillId="35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 horizontal="center" vertical="center" wrapText="1"/>
      <protection locked="0"/>
    </xf>
    <xf numFmtId="0" fontId="5" fillId="34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0" xfId="0" applyNumberFormat="1" applyFont="1" applyFill="1" applyAlignment="1" applyProtection="1">
      <alignment horizontal="center" vertical="top" wrapText="1"/>
      <protection locked="0"/>
    </xf>
    <xf numFmtId="3" fontId="2" fillId="37" borderId="37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itle[L]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Services\ONE\UNITE%20Informatique\Formulaires\Formulaires%20&amp;%20Archives%202012\Excel%20Tableau\ff.01.2012\ARCUS%20asbl%20-%20Si&#232;ge%20et%20Direction%202011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W1" t="str">
            <v>Both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Zeros="0" tabSelected="1" zoomScale="120" zoomScaleNormal="120" zoomScalePageLayoutView="0" workbookViewId="0" topLeftCell="A1">
      <selection activeCell="C15" sqref="C15:D15"/>
    </sheetView>
  </sheetViews>
  <sheetFormatPr defaultColWidth="9.140625" defaultRowHeight="12.75"/>
  <cols>
    <col min="1" max="2" width="6.28125" style="0" customWidth="1"/>
    <col min="3" max="3" width="12.57421875" style="0" customWidth="1"/>
    <col min="4" max="4" width="12.7109375" style="0" customWidth="1"/>
    <col min="5" max="5" width="44.7109375" style="0" customWidth="1"/>
    <col min="6" max="6" width="8.28125" style="0" customWidth="1"/>
    <col min="7" max="7" width="6.8515625" style="0" bestFit="1" customWidth="1"/>
    <col min="8" max="8" width="8.00390625" style="0" customWidth="1"/>
    <col min="9" max="9" width="6.00390625" style="0" customWidth="1"/>
    <col min="10" max="10" width="7.8515625" style="0" customWidth="1"/>
    <col min="11" max="11" width="9.28125" style="0" customWidth="1"/>
    <col min="12" max="12" width="25.7109375" style="0" customWidth="1"/>
    <col min="13" max="13" width="11.421875" style="38" customWidth="1"/>
  </cols>
  <sheetData>
    <row r="1" spans="1:12" ht="13.5" customHeight="1" thickBot="1">
      <c r="A1" s="85" t="s">
        <v>15</v>
      </c>
      <c r="B1" s="85"/>
      <c r="C1" s="90"/>
      <c r="D1" s="90"/>
      <c r="E1" s="90"/>
      <c r="F1" s="90"/>
      <c r="G1" s="90"/>
      <c r="H1" s="91"/>
      <c r="I1" s="86" t="s">
        <v>11</v>
      </c>
      <c r="J1" s="87"/>
      <c r="K1" s="55"/>
      <c r="L1" s="14" t="s">
        <v>0</v>
      </c>
    </row>
    <row r="2" spans="1:12" ht="13.5" thickBot="1">
      <c r="A2" s="72" t="s">
        <v>14</v>
      </c>
      <c r="B2" s="72"/>
      <c r="C2" s="92"/>
      <c r="D2" s="92"/>
      <c r="E2" s="92"/>
      <c r="F2" s="92"/>
      <c r="G2" s="92"/>
      <c r="H2" s="93"/>
      <c r="I2" s="88" t="s">
        <v>10</v>
      </c>
      <c r="J2" s="89"/>
      <c r="K2" s="56"/>
      <c r="L2" s="15" t="s">
        <v>1</v>
      </c>
    </row>
    <row r="3" spans="1:12" ht="13.5" thickBot="1">
      <c r="A3" s="72" t="s">
        <v>16</v>
      </c>
      <c r="B3" s="72"/>
      <c r="C3" s="72"/>
      <c r="D3" s="75"/>
      <c r="E3" s="75"/>
      <c r="F3" s="75"/>
      <c r="G3" s="75"/>
      <c r="H3" s="76"/>
      <c r="I3" s="70" t="s">
        <v>2</v>
      </c>
      <c r="J3" s="71"/>
      <c r="K3" s="1"/>
      <c r="L3" s="66"/>
    </row>
    <row r="4" spans="1:12" ht="13.5" thickBot="1">
      <c r="A4" s="80" t="s">
        <v>17</v>
      </c>
      <c r="B4" s="80"/>
      <c r="C4" s="80"/>
      <c r="D4" s="73"/>
      <c r="E4" s="73"/>
      <c r="F4" s="73"/>
      <c r="G4" s="73"/>
      <c r="H4" s="74"/>
      <c r="I4" s="77" t="s">
        <v>47</v>
      </c>
      <c r="J4" s="78"/>
      <c r="K4" s="79"/>
      <c r="L4" s="67"/>
    </row>
    <row r="5" spans="1:12" ht="52.5">
      <c r="A5" s="25" t="s">
        <v>19</v>
      </c>
      <c r="B5" s="26" t="s">
        <v>20</v>
      </c>
      <c r="C5" s="68" t="s">
        <v>40</v>
      </c>
      <c r="D5" s="69"/>
      <c r="E5" s="27" t="s">
        <v>3</v>
      </c>
      <c r="F5" s="28" t="s">
        <v>13</v>
      </c>
      <c r="G5" s="29" t="s">
        <v>4</v>
      </c>
      <c r="H5" s="30" t="s">
        <v>8</v>
      </c>
      <c r="I5" s="31" t="s">
        <v>5</v>
      </c>
      <c r="J5" s="28" t="s">
        <v>9</v>
      </c>
      <c r="K5" s="32" t="s">
        <v>6</v>
      </c>
      <c r="L5" s="33" t="s">
        <v>7</v>
      </c>
    </row>
    <row r="6" spans="1:12" ht="12.75">
      <c r="A6" s="43"/>
      <c r="B6" s="46"/>
      <c r="C6" s="62"/>
      <c r="D6" s="63"/>
      <c r="E6" s="16" t="s">
        <v>18</v>
      </c>
      <c r="F6" s="17"/>
      <c r="G6" s="2">
        <f>VLOOKUP($E6,'Forfait-Tarif'!$B$2:$C$20,2,FALSE)</f>
        <v>0</v>
      </c>
      <c r="H6" s="17"/>
      <c r="I6" s="3">
        <f>VLOOKUP($E6,'Forfait-Tarif'!B$2:$D$20,3,FALSE)</f>
        <v>0</v>
      </c>
      <c r="J6" s="18"/>
      <c r="K6" s="4">
        <f>$J6*$G6</f>
        <v>0</v>
      </c>
      <c r="L6" s="19"/>
    </row>
    <row r="7" spans="1:12" ht="12.75">
      <c r="A7" s="44"/>
      <c r="B7" s="47"/>
      <c r="C7" s="64"/>
      <c r="D7" s="65"/>
      <c r="E7" s="16" t="s">
        <v>18</v>
      </c>
      <c r="F7" s="20"/>
      <c r="G7" s="2">
        <f>VLOOKUP($E7,'Forfait-Tarif'!$B$2:$C$20,2,FALSE)</f>
        <v>0</v>
      </c>
      <c r="H7" s="20"/>
      <c r="I7" s="3">
        <f>VLOOKUP($E7,'Forfait-Tarif'!B$2:$D$20,3,FALSE)</f>
        <v>0</v>
      </c>
      <c r="J7" s="21"/>
      <c r="K7" s="5">
        <f aca="true" t="shared" si="0" ref="K7:K38">$J7*$G7</f>
        <v>0</v>
      </c>
      <c r="L7" s="19"/>
    </row>
    <row r="8" spans="1:12" ht="12.75">
      <c r="A8" s="44"/>
      <c r="B8" s="47"/>
      <c r="C8" s="64"/>
      <c r="D8" s="65"/>
      <c r="E8" s="16" t="str">
        <f>IF(AND($E7&lt;&gt;'Forfait-Tarif'!$B$2,$E7&lt;&gt;'Forfait-Tarif'!$B$3),'Forfait-Tarif'!$B$3,'Forfait-Tarif'!$B$2)</f>
        <v>Veuillez svp. choisir une mesure de la liste</v>
      </c>
      <c r="F8" s="20"/>
      <c r="G8" s="2">
        <f>VLOOKUP($E8,'Forfait-Tarif'!$B$2:$C$20,2,FALSE)</f>
        <v>0</v>
      </c>
      <c r="H8" s="20"/>
      <c r="I8" s="3">
        <f>VLOOKUP($E8,'Forfait-Tarif'!B$2:$D$20,3,FALSE)</f>
        <v>0</v>
      </c>
      <c r="J8" s="21"/>
      <c r="K8" s="5">
        <f t="shared" si="0"/>
        <v>0</v>
      </c>
      <c r="L8" s="19"/>
    </row>
    <row r="9" spans="1:12" ht="12.75">
      <c r="A9" s="44"/>
      <c r="B9" s="47"/>
      <c r="C9" s="64"/>
      <c r="D9" s="65"/>
      <c r="E9" s="16" t="str">
        <f>IF(AND($E8&lt;&gt;'Forfait-Tarif'!$B$2,$E8&lt;&gt;'Forfait-Tarif'!$B$3),'Forfait-Tarif'!$B$3,'Forfait-Tarif'!$B$2)</f>
        <v>Veuillez svp. choisir une mesure de la liste</v>
      </c>
      <c r="F9" s="20"/>
      <c r="G9" s="2">
        <f>VLOOKUP($E9,'Forfait-Tarif'!$B$2:$C$20,2,FALSE)</f>
        <v>0</v>
      </c>
      <c r="H9" s="20"/>
      <c r="I9" s="3">
        <f>VLOOKUP($E9,'Forfait-Tarif'!B$2:$D$20,3,FALSE)</f>
        <v>0</v>
      </c>
      <c r="J9" s="21"/>
      <c r="K9" s="5">
        <f t="shared" si="0"/>
        <v>0</v>
      </c>
      <c r="L9" s="19"/>
    </row>
    <row r="10" spans="1:12" ht="12.75">
      <c r="A10" s="44"/>
      <c r="B10" s="47"/>
      <c r="C10" s="64"/>
      <c r="D10" s="65"/>
      <c r="E10" s="16" t="str">
        <f>IF(AND($E9&lt;&gt;'Forfait-Tarif'!$B$2,$E9&lt;&gt;'Forfait-Tarif'!$B$3),'Forfait-Tarif'!$B$3,'Forfait-Tarif'!$B$2)</f>
        <v>Veuillez svp. choisir une mesure de la liste</v>
      </c>
      <c r="F10" s="20"/>
      <c r="G10" s="2">
        <f>VLOOKUP($E10,'Forfait-Tarif'!$B$2:$C$20,2,FALSE)</f>
        <v>0</v>
      </c>
      <c r="H10" s="20"/>
      <c r="I10" s="3">
        <f>VLOOKUP($E10,'Forfait-Tarif'!B$2:$D$20,3,FALSE)</f>
        <v>0</v>
      </c>
      <c r="J10" s="21"/>
      <c r="K10" s="5">
        <f t="shared" si="0"/>
        <v>0</v>
      </c>
      <c r="L10" s="19"/>
    </row>
    <row r="11" spans="1:12" ht="12.75">
      <c r="A11" s="44"/>
      <c r="B11" s="47"/>
      <c r="C11" s="64"/>
      <c r="D11" s="65"/>
      <c r="E11" s="16" t="s">
        <v>18</v>
      </c>
      <c r="F11" s="20"/>
      <c r="G11" s="2">
        <f>VLOOKUP($E11,'Forfait-Tarif'!$B$2:$C$20,2,FALSE)</f>
        <v>0</v>
      </c>
      <c r="H11" s="20"/>
      <c r="I11" s="3">
        <f>VLOOKUP($E11,'Forfait-Tarif'!B$2:$D$20,3,FALSE)</f>
        <v>0</v>
      </c>
      <c r="J11" s="21"/>
      <c r="K11" s="5">
        <f t="shared" si="0"/>
        <v>0</v>
      </c>
      <c r="L11" s="19"/>
    </row>
    <row r="12" spans="1:12" ht="12.75">
      <c r="A12" s="44"/>
      <c r="B12" s="47"/>
      <c r="C12" s="64"/>
      <c r="D12" s="65"/>
      <c r="E12" s="16" t="str">
        <f>IF(AND($E11&lt;&gt;'Forfait-Tarif'!$B$2,$E11&lt;&gt;'Forfait-Tarif'!$B$3),'Forfait-Tarif'!$B$3,'Forfait-Tarif'!$B$2)</f>
        <v>Veuillez svp. choisir une mesure de la liste</v>
      </c>
      <c r="F12" s="20"/>
      <c r="G12" s="2">
        <f>VLOOKUP($E12,'Forfait-Tarif'!$B$2:$C$20,2,FALSE)</f>
        <v>0</v>
      </c>
      <c r="H12" s="20"/>
      <c r="I12" s="3">
        <f>VLOOKUP($E12,'Forfait-Tarif'!B$2:$D$20,3,FALSE)</f>
        <v>0</v>
      </c>
      <c r="J12" s="21"/>
      <c r="K12" s="5">
        <f t="shared" si="0"/>
        <v>0</v>
      </c>
      <c r="L12" s="19"/>
    </row>
    <row r="13" spans="1:13" ht="12.75">
      <c r="A13" s="44"/>
      <c r="B13" s="47"/>
      <c r="C13" s="64"/>
      <c r="D13" s="65"/>
      <c r="E13" s="16" t="str">
        <f>IF(AND($E12&lt;&gt;'Forfait-Tarif'!$B$2,$E12&lt;&gt;'Forfait-Tarif'!$B$3),'Forfait-Tarif'!$B$3,'Forfait-Tarif'!$B$2)</f>
        <v>Veuillez svp. choisir une mesure de la liste</v>
      </c>
      <c r="F13" s="20"/>
      <c r="G13" s="2">
        <f>VLOOKUP($E13,'Forfait-Tarif'!$B$2:$C$20,2,FALSE)</f>
        <v>0</v>
      </c>
      <c r="H13" s="20"/>
      <c r="I13" s="3">
        <f>VLOOKUP($E13,'Forfait-Tarif'!B$2:$D$20,3,FALSE)</f>
        <v>0</v>
      </c>
      <c r="J13" s="21"/>
      <c r="K13" s="5">
        <f t="shared" si="0"/>
        <v>0</v>
      </c>
      <c r="L13" s="19"/>
      <c r="M13" s="39"/>
    </row>
    <row r="14" spans="1:12" ht="12.75">
      <c r="A14" s="44"/>
      <c r="B14" s="47"/>
      <c r="C14" s="64"/>
      <c r="D14" s="65"/>
      <c r="E14" s="16" t="str">
        <f>IF(AND($E13&lt;&gt;'Forfait-Tarif'!$B$2,$E13&lt;&gt;'Forfait-Tarif'!$B$3),'Forfait-Tarif'!$B$3,'Forfait-Tarif'!$B$2)</f>
        <v>Veuillez svp. choisir une mesure de la liste</v>
      </c>
      <c r="F14" s="20"/>
      <c r="G14" s="2">
        <f>VLOOKUP($E14,'Forfait-Tarif'!$B$2:$C$20,2,FALSE)</f>
        <v>0</v>
      </c>
      <c r="H14" s="20"/>
      <c r="I14" s="3">
        <f>VLOOKUP($E14,'Forfait-Tarif'!B$2:$D$20,3,FALSE)</f>
        <v>0</v>
      </c>
      <c r="J14" s="21"/>
      <c r="K14" s="5">
        <f t="shared" si="0"/>
        <v>0</v>
      </c>
      <c r="L14" s="19"/>
    </row>
    <row r="15" spans="1:12" ht="12.75">
      <c r="A15" s="44"/>
      <c r="B15" s="47"/>
      <c r="C15" s="64"/>
      <c r="D15" s="65"/>
      <c r="E15" s="16" t="str">
        <f>IF(AND($E14&lt;&gt;'Forfait-Tarif'!$B$2,$E14&lt;&gt;'Forfait-Tarif'!$B$3),'Forfait-Tarif'!$B$3,'Forfait-Tarif'!$B$2)</f>
        <v>Veuillez svp. choisir une mesure de la liste</v>
      </c>
      <c r="F15" s="20"/>
      <c r="G15" s="2">
        <f>VLOOKUP($E15,'Forfait-Tarif'!$B$2:$C$20,2,FALSE)</f>
        <v>0</v>
      </c>
      <c r="H15" s="20"/>
      <c r="I15" s="3">
        <f>VLOOKUP($E15,'Forfait-Tarif'!B$2:$D$20,3,FALSE)</f>
        <v>0</v>
      </c>
      <c r="J15" s="21"/>
      <c r="K15" s="5">
        <f t="shared" si="0"/>
        <v>0</v>
      </c>
      <c r="L15" s="19"/>
    </row>
    <row r="16" spans="1:12" ht="12.75">
      <c r="A16" s="44"/>
      <c r="B16" s="47"/>
      <c r="C16" s="64"/>
      <c r="D16" s="65"/>
      <c r="E16" s="16" t="str">
        <f>IF(AND($E15&lt;&gt;'Forfait-Tarif'!$B$2,$E15&lt;&gt;'Forfait-Tarif'!$B$3),'Forfait-Tarif'!$B$3,'Forfait-Tarif'!$B$2)</f>
        <v>Veuillez svp. choisir une mesure de la liste</v>
      </c>
      <c r="F16" s="20"/>
      <c r="G16" s="2">
        <f>VLOOKUP($E16,'Forfait-Tarif'!$B$2:$C$20,2,FALSE)</f>
        <v>0</v>
      </c>
      <c r="H16" s="20"/>
      <c r="I16" s="3">
        <f>VLOOKUP($E16,'Forfait-Tarif'!B$2:$D$20,3,FALSE)</f>
        <v>0</v>
      </c>
      <c r="J16" s="21"/>
      <c r="K16" s="5">
        <f t="shared" si="0"/>
        <v>0</v>
      </c>
      <c r="L16" s="19"/>
    </row>
    <row r="17" spans="1:12" ht="12.75">
      <c r="A17" s="44"/>
      <c r="B17" s="47"/>
      <c r="C17" s="64"/>
      <c r="D17" s="65"/>
      <c r="E17" s="16" t="str">
        <f>IF(AND($E16&lt;&gt;'Forfait-Tarif'!$B$2,$E16&lt;&gt;'Forfait-Tarif'!$B$3),'Forfait-Tarif'!$B$3,'Forfait-Tarif'!$B$2)</f>
        <v>Veuillez svp. choisir une mesure de la liste</v>
      </c>
      <c r="F17" s="20"/>
      <c r="G17" s="2">
        <f>VLOOKUP($E17,'Forfait-Tarif'!$B$2:$C$20,2,FALSE)</f>
        <v>0</v>
      </c>
      <c r="H17" s="20"/>
      <c r="I17" s="3">
        <f>VLOOKUP($E17,'Forfait-Tarif'!B$2:$D$20,3,FALSE)</f>
        <v>0</v>
      </c>
      <c r="J17" s="21"/>
      <c r="K17" s="5">
        <f t="shared" si="0"/>
        <v>0</v>
      </c>
      <c r="L17" s="19"/>
    </row>
    <row r="18" spans="1:12" ht="12.75">
      <c r="A18" s="44"/>
      <c r="B18" s="47"/>
      <c r="C18" s="64"/>
      <c r="D18" s="65"/>
      <c r="E18" s="16" t="str">
        <f>IF(AND($E17&lt;&gt;'Forfait-Tarif'!$B$2,$E17&lt;&gt;'Forfait-Tarif'!$B$3),'Forfait-Tarif'!$B$3,'Forfait-Tarif'!$B$2)</f>
        <v>Veuillez svp. choisir une mesure de la liste</v>
      </c>
      <c r="F18" s="20"/>
      <c r="G18" s="2">
        <f>VLOOKUP($E18,'Forfait-Tarif'!$B$2:$C$20,2,FALSE)</f>
        <v>0</v>
      </c>
      <c r="H18" s="20"/>
      <c r="I18" s="3">
        <f>VLOOKUP($E18,'Forfait-Tarif'!B$2:$D$20,3,FALSE)</f>
        <v>0</v>
      </c>
      <c r="J18" s="21"/>
      <c r="K18" s="5">
        <f t="shared" si="0"/>
        <v>0</v>
      </c>
      <c r="L18" s="19"/>
    </row>
    <row r="19" spans="1:12" ht="12.75">
      <c r="A19" s="44"/>
      <c r="B19" s="47"/>
      <c r="C19" s="64"/>
      <c r="D19" s="65"/>
      <c r="E19" s="16" t="str">
        <f>IF(AND($E18&lt;&gt;'Forfait-Tarif'!$B$2,$E18&lt;&gt;'Forfait-Tarif'!$B$3),'Forfait-Tarif'!$B$3,'Forfait-Tarif'!$B$2)</f>
        <v>Veuillez svp. choisir une mesure de la liste</v>
      </c>
      <c r="F19" s="20"/>
      <c r="G19" s="2">
        <f>VLOOKUP($E19,'Forfait-Tarif'!$B$2:$C$20,2,FALSE)</f>
        <v>0</v>
      </c>
      <c r="H19" s="20"/>
      <c r="I19" s="3">
        <f>VLOOKUP($E19,'Forfait-Tarif'!B$2:$D$20,3,FALSE)</f>
        <v>0</v>
      </c>
      <c r="J19" s="21"/>
      <c r="K19" s="5">
        <f t="shared" si="0"/>
        <v>0</v>
      </c>
      <c r="L19" s="19"/>
    </row>
    <row r="20" spans="1:12" ht="12.75">
      <c r="A20" s="44"/>
      <c r="B20" s="47"/>
      <c r="C20" s="64"/>
      <c r="D20" s="65"/>
      <c r="E20" s="16" t="s">
        <v>18</v>
      </c>
      <c r="F20" s="20"/>
      <c r="G20" s="2">
        <f>VLOOKUP($E20,'Forfait-Tarif'!$B$2:$C$20,2,FALSE)</f>
        <v>0</v>
      </c>
      <c r="H20" s="20"/>
      <c r="I20" s="3">
        <f>VLOOKUP($E20,'Forfait-Tarif'!B$2:$D$20,3,FALSE)</f>
        <v>0</v>
      </c>
      <c r="J20" s="21"/>
      <c r="K20" s="5">
        <f t="shared" si="0"/>
        <v>0</v>
      </c>
      <c r="L20" s="19"/>
    </row>
    <row r="21" spans="1:12" ht="12.75">
      <c r="A21" s="44"/>
      <c r="B21" s="47"/>
      <c r="C21" s="64"/>
      <c r="D21" s="65"/>
      <c r="E21" s="16" t="str">
        <f>IF(AND($E20&lt;&gt;'Forfait-Tarif'!$B$2,$E20&lt;&gt;'Forfait-Tarif'!$B$3),'Forfait-Tarif'!$B$3,'Forfait-Tarif'!$B$2)</f>
        <v>Veuillez svp. choisir une mesure de la liste</v>
      </c>
      <c r="F21" s="20"/>
      <c r="G21" s="2">
        <f>VLOOKUP($E21,'Forfait-Tarif'!$B$2:$C$20,2,FALSE)</f>
        <v>0</v>
      </c>
      <c r="H21" s="20"/>
      <c r="I21" s="3">
        <f>VLOOKUP($E21,'Forfait-Tarif'!B$2:$D$20,3,FALSE)</f>
        <v>0</v>
      </c>
      <c r="J21" s="21"/>
      <c r="K21" s="5">
        <f t="shared" si="0"/>
        <v>0</v>
      </c>
      <c r="L21" s="19"/>
    </row>
    <row r="22" spans="1:12" ht="12.75">
      <c r="A22" s="44"/>
      <c r="B22" s="47"/>
      <c r="C22" s="64"/>
      <c r="D22" s="65"/>
      <c r="E22" s="16" t="str">
        <f>IF(AND($E21&lt;&gt;'Forfait-Tarif'!$B$2,$E21&lt;&gt;'Forfait-Tarif'!$B$3),'Forfait-Tarif'!$B$3,'Forfait-Tarif'!$B$2)</f>
        <v>Veuillez svp. choisir une mesure de la liste</v>
      </c>
      <c r="F22" s="20"/>
      <c r="G22" s="2">
        <f>VLOOKUP($E22,'Forfait-Tarif'!$B$2:$C$20,2,FALSE)</f>
        <v>0</v>
      </c>
      <c r="H22" s="20"/>
      <c r="I22" s="3">
        <f>VLOOKUP($E22,'Forfait-Tarif'!B$2:$D$20,3,FALSE)</f>
        <v>0</v>
      </c>
      <c r="J22" s="21"/>
      <c r="K22" s="5">
        <f t="shared" si="0"/>
        <v>0</v>
      </c>
      <c r="L22" s="19"/>
    </row>
    <row r="23" spans="1:12" ht="12.75">
      <c r="A23" s="44"/>
      <c r="B23" s="47"/>
      <c r="C23" s="64"/>
      <c r="D23" s="65"/>
      <c r="E23" s="16" t="str">
        <f>IF(AND($E22&lt;&gt;'Forfait-Tarif'!$B$2,$E22&lt;&gt;'Forfait-Tarif'!$B$3),'Forfait-Tarif'!$B$3,'Forfait-Tarif'!$B$2)</f>
        <v>Veuillez svp. choisir une mesure de la liste</v>
      </c>
      <c r="F23" s="20"/>
      <c r="G23" s="2">
        <f>VLOOKUP($E23,'Forfait-Tarif'!$B$2:$C$20,2,FALSE)</f>
        <v>0</v>
      </c>
      <c r="H23" s="20"/>
      <c r="I23" s="3">
        <f>VLOOKUP($E23,'Forfait-Tarif'!B$2:$D$20,3,FALSE)</f>
        <v>0</v>
      </c>
      <c r="J23" s="21"/>
      <c r="K23" s="5">
        <f t="shared" si="0"/>
        <v>0</v>
      </c>
      <c r="L23" s="19"/>
    </row>
    <row r="24" spans="1:12" ht="12.75">
      <c r="A24" s="44"/>
      <c r="B24" s="47"/>
      <c r="C24" s="64"/>
      <c r="D24" s="65"/>
      <c r="E24" s="16" t="str">
        <f>IF(AND($E23&lt;&gt;'Forfait-Tarif'!$B$2,$E23&lt;&gt;'Forfait-Tarif'!$B$3),'Forfait-Tarif'!$B$3,'Forfait-Tarif'!$B$2)</f>
        <v>Veuillez svp. choisir une mesure de la liste</v>
      </c>
      <c r="F24" s="20"/>
      <c r="G24" s="2">
        <f>VLOOKUP($E24,'Forfait-Tarif'!$B$2:$C$20,2,FALSE)</f>
        <v>0</v>
      </c>
      <c r="H24" s="20"/>
      <c r="I24" s="3">
        <f>VLOOKUP($E24,'Forfait-Tarif'!B$2:$D$20,3,FALSE)</f>
        <v>0</v>
      </c>
      <c r="J24" s="21"/>
      <c r="K24" s="5">
        <f t="shared" si="0"/>
        <v>0</v>
      </c>
      <c r="L24" s="19"/>
    </row>
    <row r="25" spans="1:12" ht="12.75">
      <c r="A25" s="44"/>
      <c r="B25" s="47"/>
      <c r="C25" s="64"/>
      <c r="D25" s="65"/>
      <c r="E25" s="16" t="str">
        <f>IF(AND($E24&lt;&gt;'Forfait-Tarif'!$B$2,$E24&lt;&gt;'Forfait-Tarif'!$B$3),'Forfait-Tarif'!$B$3,'Forfait-Tarif'!$B$2)</f>
        <v>Veuillez svp. choisir une mesure de la liste</v>
      </c>
      <c r="F25" s="20"/>
      <c r="G25" s="2">
        <f>VLOOKUP($E25,'Forfait-Tarif'!$B$2:$C$20,2,FALSE)</f>
        <v>0</v>
      </c>
      <c r="H25" s="20"/>
      <c r="I25" s="3">
        <f>VLOOKUP($E25,'Forfait-Tarif'!B$2:$D$20,3,FALSE)</f>
        <v>0</v>
      </c>
      <c r="J25" s="21"/>
      <c r="K25" s="5">
        <f t="shared" si="0"/>
        <v>0</v>
      </c>
      <c r="L25" s="19"/>
    </row>
    <row r="26" spans="1:12" ht="12.75">
      <c r="A26" s="44"/>
      <c r="B26" s="47"/>
      <c r="C26" s="64"/>
      <c r="D26" s="65"/>
      <c r="E26" s="16" t="str">
        <f>IF(AND($E25&lt;&gt;'Forfait-Tarif'!$B$2,$E25&lt;&gt;'Forfait-Tarif'!$B$3),'Forfait-Tarif'!$B$3,'Forfait-Tarif'!$B$2)</f>
        <v>Veuillez svp. choisir une mesure de la liste</v>
      </c>
      <c r="F26" s="20"/>
      <c r="G26" s="2">
        <f>VLOOKUP($E26,'Forfait-Tarif'!$B$2:$C$20,2,FALSE)</f>
        <v>0</v>
      </c>
      <c r="H26" s="20"/>
      <c r="I26" s="3">
        <f>VLOOKUP($E26,'Forfait-Tarif'!B$2:$D$20,3,FALSE)</f>
        <v>0</v>
      </c>
      <c r="J26" s="21"/>
      <c r="K26" s="5">
        <f t="shared" si="0"/>
        <v>0</v>
      </c>
      <c r="L26" s="19"/>
    </row>
    <row r="27" spans="1:12" ht="12.75">
      <c r="A27" s="44"/>
      <c r="B27" s="47"/>
      <c r="C27" s="64"/>
      <c r="D27" s="65"/>
      <c r="E27" s="16" t="s">
        <v>18</v>
      </c>
      <c r="F27" s="20"/>
      <c r="G27" s="2">
        <f>VLOOKUP($E27,'Forfait-Tarif'!$B$2:$C$20,2,FALSE)</f>
        <v>0</v>
      </c>
      <c r="H27" s="20"/>
      <c r="I27" s="3">
        <f>VLOOKUP($E27,'Forfait-Tarif'!B$2:$D$20,3,FALSE)</f>
        <v>0</v>
      </c>
      <c r="J27" s="21"/>
      <c r="K27" s="5">
        <f t="shared" si="0"/>
        <v>0</v>
      </c>
      <c r="L27" s="19"/>
    </row>
    <row r="28" spans="1:12" ht="12.75">
      <c r="A28" s="44"/>
      <c r="B28" s="47"/>
      <c r="C28" s="64"/>
      <c r="D28" s="65"/>
      <c r="E28" s="16" t="str">
        <f>IF(AND($E27&lt;&gt;'Forfait-Tarif'!$B$2,$E27&lt;&gt;'Forfait-Tarif'!$B$3),'Forfait-Tarif'!$B$3,'Forfait-Tarif'!$B$2)</f>
        <v>Veuillez svp. choisir une mesure de la liste</v>
      </c>
      <c r="F28" s="20"/>
      <c r="G28" s="2">
        <f>VLOOKUP($E28,'Forfait-Tarif'!$B$2:$C$20,2,FALSE)</f>
        <v>0</v>
      </c>
      <c r="H28" s="20"/>
      <c r="I28" s="3">
        <f>VLOOKUP($E28,'Forfait-Tarif'!B$2:$D$20,3,FALSE)</f>
        <v>0</v>
      </c>
      <c r="J28" s="21"/>
      <c r="K28" s="5">
        <f t="shared" si="0"/>
        <v>0</v>
      </c>
      <c r="L28" s="19"/>
    </row>
    <row r="29" spans="1:12" ht="12.75">
      <c r="A29" s="44"/>
      <c r="B29" s="47"/>
      <c r="C29" s="64"/>
      <c r="D29" s="65"/>
      <c r="E29" s="16" t="str">
        <f>IF(AND($E28&lt;&gt;'Forfait-Tarif'!$B$2,$E28&lt;&gt;'Forfait-Tarif'!$B$3),'Forfait-Tarif'!$B$3,'Forfait-Tarif'!$B$2)</f>
        <v>Veuillez svp. choisir une mesure de la liste</v>
      </c>
      <c r="F29" s="20"/>
      <c r="G29" s="2">
        <f>VLOOKUP($E29,'Forfait-Tarif'!$B$2:$C$20,2,FALSE)</f>
        <v>0</v>
      </c>
      <c r="H29" s="20"/>
      <c r="I29" s="3">
        <f>VLOOKUP($E29,'Forfait-Tarif'!B$2:$D$20,3,FALSE)</f>
        <v>0</v>
      </c>
      <c r="J29" s="21"/>
      <c r="K29" s="5">
        <f t="shared" si="0"/>
        <v>0</v>
      </c>
      <c r="L29" s="19"/>
    </row>
    <row r="30" spans="1:12" ht="12.75">
      <c r="A30" s="44"/>
      <c r="B30" s="47"/>
      <c r="C30" s="64"/>
      <c r="D30" s="65"/>
      <c r="E30" s="16" t="s">
        <v>18</v>
      </c>
      <c r="F30" s="20"/>
      <c r="G30" s="2">
        <f>VLOOKUP($E30,'Forfait-Tarif'!$B$2:$C$20,2,FALSE)</f>
        <v>0</v>
      </c>
      <c r="H30" s="20"/>
      <c r="I30" s="3">
        <f>VLOOKUP($E30,'Forfait-Tarif'!B$2:$D$20,3,FALSE)</f>
        <v>0</v>
      </c>
      <c r="J30" s="21"/>
      <c r="K30" s="5">
        <f t="shared" si="0"/>
        <v>0</v>
      </c>
      <c r="L30" s="19"/>
    </row>
    <row r="31" spans="1:12" ht="12.75">
      <c r="A31" s="44"/>
      <c r="B31" s="47"/>
      <c r="C31" s="64"/>
      <c r="D31" s="65"/>
      <c r="E31" s="16" t="str">
        <f>IF(AND($E30&lt;&gt;'Forfait-Tarif'!$B$2,$E30&lt;&gt;'Forfait-Tarif'!$B$3),'Forfait-Tarif'!$B$3,'Forfait-Tarif'!$B$2)</f>
        <v>Veuillez svp. choisir une mesure de la liste</v>
      </c>
      <c r="F31" s="20"/>
      <c r="G31" s="2">
        <f>VLOOKUP($E31,'Forfait-Tarif'!$B$2:$C$20,2,FALSE)</f>
        <v>0</v>
      </c>
      <c r="H31" s="20"/>
      <c r="I31" s="3">
        <f>VLOOKUP($E31,'Forfait-Tarif'!B$2:$D$20,3,FALSE)</f>
        <v>0</v>
      </c>
      <c r="J31" s="21"/>
      <c r="K31" s="5">
        <f t="shared" si="0"/>
        <v>0</v>
      </c>
      <c r="L31" s="19"/>
    </row>
    <row r="32" spans="1:12" ht="12.75">
      <c r="A32" s="44"/>
      <c r="B32" s="47"/>
      <c r="C32" s="64"/>
      <c r="D32" s="65"/>
      <c r="E32" s="16" t="str">
        <f>IF(AND($E31&lt;&gt;'Forfait-Tarif'!$B$2,$E31&lt;&gt;'Forfait-Tarif'!$B$3),'Forfait-Tarif'!$B$3,'Forfait-Tarif'!$B$2)</f>
        <v>Veuillez svp. choisir une mesure de la liste</v>
      </c>
      <c r="F32" s="20"/>
      <c r="G32" s="2">
        <f>VLOOKUP($E32,'Forfait-Tarif'!$B$2:$C$20,2,FALSE)</f>
        <v>0</v>
      </c>
      <c r="H32" s="20"/>
      <c r="I32" s="3">
        <f>VLOOKUP($E32,'Forfait-Tarif'!B$2:$D$20,3,FALSE)</f>
        <v>0</v>
      </c>
      <c r="J32" s="21"/>
      <c r="K32" s="5">
        <f t="shared" si="0"/>
        <v>0</v>
      </c>
      <c r="L32" s="19"/>
    </row>
    <row r="33" spans="1:12" ht="12.75">
      <c r="A33" s="44"/>
      <c r="B33" s="47"/>
      <c r="C33" s="64"/>
      <c r="D33" s="65"/>
      <c r="E33" s="16" t="str">
        <f>IF(AND($E32&lt;&gt;'Forfait-Tarif'!$B$2,$E32&lt;&gt;'Forfait-Tarif'!$B$3),'Forfait-Tarif'!$B$3,'Forfait-Tarif'!$B$2)</f>
        <v>Veuillez svp. choisir une mesure de la liste</v>
      </c>
      <c r="F33" s="20"/>
      <c r="G33" s="2">
        <f>VLOOKUP($E33,'Forfait-Tarif'!$B$2:$C$20,2,FALSE)</f>
        <v>0</v>
      </c>
      <c r="H33" s="20"/>
      <c r="I33" s="3">
        <f>VLOOKUP($E33,'Forfait-Tarif'!B$2:$D$20,3,FALSE)</f>
        <v>0</v>
      </c>
      <c r="J33" s="21"/>
      <c r="K33" s="5">
        <f t="shared" si="0"/>
        <v>0</v>
      </c>
      <c r="L33" s="19"/>
    </row>
    <row r="34" spans="1:12" ht="12.75">
      <c r="A34" s="44"/>
      <c r="B34" s="47"/>
      <c r="C34" s="64"/>
      <c r="D34" s="65"/>
      <c r="E34" s="16" t="str">
        <f>IF(AND($E33&lt;&gt;'Forfait-Tarif'!$B$2,$E33&lt;&gt;'Forfait-Tarif'!$B$3),'Forfait-Tarif'!$B$3,'Forfait-Tarif'!$B$2)</f>
        <v>Veuillez svp. choisir une mesure de la liste</v>
      </c>
      <c r="F34" s="20"/>
      <c r="G34" s="2">
        <f>VLOOKUP($E34,'Forfait-Tarif'!$B$2:$C$20,2,FALSE)</f>
        <v>0</v>
      </c>
      <c r="H34" s="20"/>
      <c r="I34" s="3">
        <f>VLOOKUP($E34,'Forfait-Tarif'!B$2:$D$20,3,FALSE)</f>
        <v>0</v>
      </c>
      <c r="J34" s="21"/>
      <c r="K34" s="5">
        <f t="shared" si="0"/>
        <v>0</v>
      </c>
      <c r="L34" s="19"/>
    </row>
    <row r="35" spans="1:12" ht="12.75">
      <c r="A35" s="44"/>
      <c r="B35" s="47"/>
      <c r="C35" s="64"/>
      <c r="D35" s="65"/>
      <c r="E35" s="16" t="str">
        <f>IF(AND($E34&lt;&gt;'Forfait-Tarif'!$B$2,$E34&lt;&gt;'Forfait-Tarif'!$B$3),'Forfait-Tarif'!$B$3,'Forfait-Tarif'!$B$2)</f>
        <v>Veuillez svp. choisir une mesure de la liste</v>
      </c>
      <c r="F35" s="20"/>
      <c r="G35" s="2">
        <f>VLOOKUP($E35,'Forfait-Tarif'!$B$2:$C$20,2,FALSE)</f>
        <v>0</v>
      </c>
      <c r="H35" s="20"/>
      <c r="I35" s="3">
        <f>VLOOKUP($E35,'Forfait-Tarif'!B$2:$D$20,3,FALSE)</f>
        <v>0</v>
      </c>
      <c r="J35" s="21"/>
      <c r="K35" s="5">
        <f t="shared" si="0"/>
        <v>0</v>
      </c>
      <c r="L35" s="19"/>
    </row>
    <row r="36" spans="1:12" ht="12.75">
      <c r="A36" s="44"/>
      <c r="B36" s="47"/>
      <c r="C36" s="64"/>
      <c r="D36" s="65"/>
      <c r="E36" s="16" t="str">
        <f>IF(AND($E35&lt;&gt;'Forfait-Tarif'!$B$2,$E35&lt;&gt;'Forfait-Tarif'!$B$3),'Forfait-Tarif'!$B$3,'Forfait-Tarif'!$B$2)</f>
        <v>Veuillez svp. choisir une mesure de la liste</v>
      </c>
      <c r="F36" s="20"/>
      <c r="G36" s="2">
        <f>VLOOKUP($E36,'Forfait-Tarif'!$B$2:$C$20,2,FALSE)</f>
        <v>0</v>
      </c>
      <c r="H36" s="20"/>
      <c r="I36" s="3">
        <f>VLOOKUP($E36,'Forfait-Tarif'!B$2:$D$20,3,FALSE)</f>
        <v>0</v>
      </c>
      <c r="J36" s="21"/>
      <c r="K36" s="5">
        <f t="shared" si="0"/>
        <v>0</v>
      </c>
      <c r="L36" s="19"/>
    </row>
    <row r="37" spans="1:12" ht="12.75">
      <c r="A37" s="44"/>
      <c r="B37" s="47"/>
      <c r="C37" s="64"/>
      <c r="D37" s="65"/>
      <c r="E37" s="16" t="str">
        <f>IF(AND($E36&lt;&gt;'Forfait-Tarif'!$B$2,$E36&lt;&gt;'Forfait-Tarif'!$B$3),'Forfait-Tarif'!$B$3,'Forfait-Tarif'!$B$2)</f>
        <v>Veuillez svp. choisir une mesure de la liste</v>
      </c>
      <c r="F37" s="20"/>
      <c r="G37" s="2">
        <f>VLOOKUP($E37,'Forfait-Tarif'!$B$2:$C$20,2,FALSE)</f>
        <v>0</v>
      </c>
      <c r="H37" s="20"/>
      <c r="I37" s="3">
        <f>VLOOKUP($E37,'Forfait-Tarif'!B$2:$D$20,3,FALSE)</f>
        <v>0</v>
      </c>
      <c r="J37" s="21"/>
      <c r="K37" s="5">
        <f t="shared" si="0"/>
        <v>0</v>
      </c>
      <c r="L37" s="19"/>
    </row>
    <row r="38" spans="1:12" ht="12.75">
      <c r="A38" s="45"/>
      <c r="B38" s="48"/>
      <c r="C38" s="81"/>
      <c r="D38" s="82"/>
      <c r="E38" s="16" t="str">
        <f>IF(AND($E37&lt;&gt;'Forfait-Tarif'!$B$2,$E37&lt;&gt;'Forfait-Tarif'!$B$3),'Forfait-Tarif'!$B$3,'Forfait-Tarif'!$B$2)</f>
        <v>Veuillez svp. choisir une mesure de la liste</v>
      </c>
      <c r="F38" s="22"/>
      <c r="G38" s="2">
        <f>VLOOKUP($E38,'Forfait-Tarif'!$B$2:$C$20,2,FALSE)</f>
        <v>0</v>
      </c>
      <c r="H38" s="22"/>
      <c r="I38" s="3">
        <f>VLOOKUP($E38,'Forfait-Tarif'!B$2:$D$20,3,FALSE)</f>
        <v>0</v>
      </c>
      <c r="J38" s="23"/>
      <c r="K38" s="10">
        <f t="shared" si="0"/>
        <v>0</v>
      </c>
      <c r="L38" s="24"/>
    </row>
    <row r="39" spans="1:12" ht="13.5" thickBot="1">
      <c r="A39" s="60" t="s">
        <v>48</v>
      </c>
      <c r="B39" s="61"/>
      <c r="C39" s="61"/>
      <c r="D39" s="61"/>
      <c r="E39" s="11"/>
      <c r="F39" s="11"/>
      <c r="G39" s="11"/>
      <c r="H39" s="11"/>
      <c r="I39" s="11"/>
      <c r="J39" s="11"/>
      <c r="K39" s="11"/>
      <c r="L39" s="12"/>
    </row>
    <row r="40" spans="1:12" ht="13.5" thickBot="1">
      <c r="A40" s="83" t="s">
        <v>12</v>
      </c>
      <c r="B40" s="84"/>
      <c r="C40" s="84"/>
      <c r="D40" s="84"/>
      <c r="E40" s="84"/>
      <c r="F40" s="34"/>
      <c r="G40" s="35"/>
      <c r="H40" s="8">
        <f>SUM($H$6:$H$38)</f>
        <v>0</v>
      </c>
      <c r="I40" s="36"/>
      <c r="J40" s="7">
        <f>SUM($J$6:$J$38)</f>
        <v>0</v>
      </c>
      <c r="K40" s="6">
        <f>SUM($K$6:$K$38)</f>
        <v>0</v>
      </c>
      <c r="L40" s="37"/>
    </row>
  </sheetData>
  <sheetProtection password="D829" sheet="1" selectLockedCells="1"/>
  <protectedRanges>
    <protectedRange sqref="H6:H38 J6:J38 L6:L38 C1:C2 D3:D4 K1:K3 A6:F38" name="Plage1"/>
    <protectedRange sqref="A39:D39" name="Plage1_1"/>
  </protectedRanges>
  <mergeCells count="49">
    <mergeCell ref="A40:E40"/>
    <mergeCell ref="A2:B2"/>
    <mergeCell ref="A1:B1"/>
    <mergeCell ref="I1:J1"/>
    <mergeCell ref="I2:J2"/>
    <mergeCell ref="C1:H1"/>
    <mergeCell ref="C2:H2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4:C4"/>
    <mergeCell ref="C8:D8"/>
    <mergeCell ref="C9:D9"/>
    <mergeCell ref="C15:D15"/>
    <mergeCell ref="C16:D16"/>
    <mergeCell ref="C14:D14"/>
    <mergeCell ref="C10:D10"/>
    <mergeCell ref="C11:D11"/>
    <mergeCell ref="C12:D12"/>
    <mergeCell ref="C13:D13"/>
    <mergeCell ref="A39:D39"/>
    <mergeCell ref="C6:D6"/>
    <mergeCell ref="C7:D7"/>
    <mergeCell ref="L3:L4"/>
    <mergeCell ref="C5:D5"/>
    <mergeCell ref="I3:J3"/>
    <mergeCell ref="A3:C3"/>
    <mergeCell ref="D4:H4"/>
    <mergeCell ref="D3:H3"/>
    <mergeCell ref="I4:K4"/>
  </mergeCells>
  <dataValidations count="1">
    <dataValidation type="list" showInputMessage="1" showErrorMessage="1" sqref="E6:E38">
      <formula1>Mesures3</formula1>
    </dataValidation>
  </dataValidations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zoomScale="130" zoomScaleNormal="130" zoomScalePageLayoutView="0" workbookViewId="0" topLeftCell="A1">
      <selection activeCell="E10" sqref="E10"/>
    </sheetView>
  </sheetViews>
  <sheetFormatPr defaultColWidth="9.140625" defaultRowHeight="12.75"/>
  <cols>
    <col min="1" max="1" width="11.421875" style="0" customWidth="1"/>
    <col min="2" max="2" width="49.7109375" style="0" bestFit="1" customWidth="1"/>
    <col min="3" max="3" width="9.140625" style="0" customWidth="1"/>
    <col min="4" max="4" width="9.8515625" style="0" customWidth="1"/>
  </cols>
  <sheetData>
    <row r="1" spans="2:4" ht="26.25" thickBot="1">
      <c r="B1" s="40" t="s">
        <v>43</v>
      </c>
      <c r="C1" s="41" t="s">
        <v>46</v>
      </c>
      <c r="D1" s="42" t="s">
        <v>5</v>
      </c>
    </row>
    <row r="2" spans="2:4" ht="12.75">
      <c r="B2" s="49" t="s">
        <v>18</v>
      </c>
      <c r="C2" s="51">
        <v>0</v>
      </c>
      <c r="D2" s="53">
        <v>0</v>
      </c>
    </row>
    <row r="3" spans="2:4" ht="12.75">
      <c r="B3" s="50" t="s">
        <v>33</v>
      </c>
      <c r="C3" s="51">
        <v>0</v>
      </c>
      <c r="D3" s="53">
        <v>0</v>
      </c>
    </row>
    <row r="4" spans="2:4" ht="12.75">
      <c r="B4" s="50" t="s">
        <v>21</v>
      </c>
      <c r="C4" s="59">
        <v>320</v>
      </c>
      <c r="D4" s="54" t="s">
        <v>27</v>
      </c>
    </row>
    <row r="5" spans="2:4" ht="12.75">
      <c r="B5" s="50" t="s">
        <v>23</v>
      </c>
      <c r="C5" s="59">
        <v>359.93</v>
      </c>
      <c r="D5" s="54" t="s">
        <v>28</v>
      </c>
    </row>
    <row r="6" spans="2:4" ht="12.75">
      <c r="B6" s="50" t="s">
        <v>25</v>
      </c>
      <c r="C6" s="59">
        <v>521.32</v>
      </c>
      <c r="D6" s="54" t="s">
        <v>30</v>
      </c>
    </row>
    <row r="7" spans="2:4" ht="12.75">
      <c r="B7" s="50" t="s">
        <v>26</v>
      </c>
      <c r="C7" s="59">
        <v>413.4</v>
      </c>
      <c r="D7" s="54" t="s">
        <v>31</v>
      </c>
    </row>
    <row r="8" spans="2:4" ht="12.75">
      <c r="B8" s="50" t="s">
        <v>22</v>
      </c>
      <c r="C8" s="59">
        <v>537.42</v>
      </c>
      <c r="D8" s="54" t="s">
        <v>32</v>
      </c>
    </row>
    <row r="9" spans="2:4" ht="12.75">
      <c r="B9" s="50" t="s">
        <v>41</v>
      </c>
      <c r="C9" s="59">
        <v>394.33</v>
      </c>
      <c r="D9" s="54" t="s">
        <v>36</v>
      </c>
    </row>
    <row r="10" spans="2:4" ht="12.75">
      <c r="B10" s="50" t="s">
        <v>39</v>
      </c>
      <c r="C10" s="59">
        <v>564.67</v>
      </c>
      <c r="D10" s="54" t="s">
        <v>38</v>
      </c>
    </row>
    <row r="11" spans="2:4" ht="12.75">
      <c r="B11" s="50" t="s">
        <v>24</v>
      </c>
      <c r="C11" s="59">
        <v>138.62</v>
      </c>
      <c r="D11" s="54" t="s">
        <v>29</v>
      </c>
    </row>
    <row r="12" spans="2:4" ht="12.75">
      <c r="B12" s="50" t="s">
        <v>35</v>
      </c>
      <c r="C12" s="59">
        <v>267.07</v>
      </c>
      <c r="D12" s="54" t="s">
        <v>34</v>
      </c>
    </row>
    <row r="13" spans="2:4" ht="12.75">
      <c r="B13" s="50" t="s">
        <v>42</v>
      </c>
      <c r="C13" s="59">
        <v>267.07</v>
      </c>
      <c r="D13" s="54" t="s">
        <v>37</v>
      </c>
    </row>
    <row r="14" spans="2:4" ht="12.75">
      <c r="B14" s="50"/>
      <c r="C14" s="52"/>
      <c r="D14" s="54"/>
    </row>
    <row r="15" spans="2:4" ht="13.5" thickBot="1">
      <c r="B15" s="9"/>
      <c r="C15" s="57" t="s">
        <v>44</v>
      </c>
      <c r="D15" s="13"/>
    </row>
    <row r="17" ht="12.75">
      <c r="B17" s="58" t="s">
        <v>45</v>
      </c>
    </row>
  </sheetData>
  <sheetProtection password="D829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Carlo Pletschette</cp:lastModifiedBy>
  <cp:lastPrinted>2023-05-04T14:29:26Z</cp:lastPrinted>
  <dcterms:created xsi:type="dcterms:W3CDTF">2012-02-10T08:16:28Z</dcterms:created>
  <dcterms:modified xsi:type="dcterms:W3CDTF">2024-05-23T10:04:36Z</dcterms:modified>
  <cp:category/>
  <cp:version/>
  <cp:contentType/>
  <cp:contentStatus/>
</cp:coreProperties>
</file>