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FF Horaires" sheetId="1" r:id="rId1"/>
    <sheet name="Forfait-Tarif" sheetId="2" r:id="rId2"/>
  </sheets>
  <externalReferences>
    <externalReference r:id="rId5"/>
  </externalReferences>
  <definedNames>
    <definedName name="Actual">'[1]Data'!$W$1</definedName>
    <definedName name="liste2">'Forfait-Tarif'!$B$4:$B$27</definedName>
    <definedName name="Mesures">'Forfait-Tarif'!$B$2:$B$27</definedName>
    <definedName name="Mesures1">'Forfait-Tarif'!$B$2:$D$31</definedName>
    <definedName name="Mesures2">'Forfait-Tarif'!$B$2:$B$31</definedName>
  </definedNames>
  <calcPr fullCalcOnLoad="1"/>
</workbook>
</file>

<file path=xl/sharedStrings.xml><?xml version="1.0" encoding="utf-8"?>
<sst xmlns="http://schemas.openxmlformats.org/spreadsheetml/2006/main" count="91" uniqueCount="85">
  <si>
    <t>Partie réservée à l'ONE</t>
  </si>
  <si>
    <t>Notes</t>
  </si>
  <si>
    <t>Fichier de facturation</t>
  </si>
  <si>
    <t>Mesure d'aide sociale</t>
  </si>
  <si>
    <t>Tarif en vigueur</t>
  </si>
  <si>
    <t>Type de forfait</t>
  </si>
  <si>
    <t>Prix</t>
  </si>
  <si>
    <t>Raison de la variation</t>
  </si>
  <si>
    <t>Aide sociofamiliale en famille</t>
  </si>
  <si>
    <t>Assistance psychique, sociale ou éducative en famille</t>
  </si>
  <si>
    <t>Assistance psychique, sociale ou éducative en famille (SLEMO)</t>
  </si>
  <si>
    <t>Déplacements 7</t>
  </si>
  <si>
    <t>Déplacements 8.1</t>
  </si>
  <si>
    <t>Déplacements 8.2</t>
  </si>
  <si>
    <t>Nbre total de forfaits accordés (APC)</t>
  </si>
  <si>
    <t>Nbre de forfaits facturés</t>
  </si>
  <si>
    <t>Facturation      AU</t>
  </si>
  <si>
    <t>Période de       Du</t>
  </si>
  <si>
    <t>FF 7</t>
  </si>
  <si>
    <t>FF 8.1</t>
  </si>
  <si>
    <t>FF 8.2</t>
  </si>
  <si>
    <t>FF 9.1</t>
  </si>
  <si>
    <t>Grand TOTAL:</t>
  </si>
  <si>
    <t>Nbre de semaines de pre-stations</t>
  </si>
  <si>
    <t>_____________________________________________________</t>
  </si>
  <si>
    <t>Adresse        :</t>
  </si>
  <si>
    <t>Prestataire  :</t>
  </si>
  <si>
    <t>Adresse électronique                :</t>
  </si>
  <si>
    <t>Numéro prestataire Fw-i           :</t>
  </si>
  <si>
    <t>Veuillez svp. choisir une mesure de la liste</t>
  </si>
  <si>
    <t>FF 13.1</t>
  </si>
  <si>
    <t>FF 13.2</t>
  </si>
  <si>
    <t>Assistance médicale des prestataires (médecin généraliste)</t>
  </si>
  <si>
    <t>Assistance médicale des prestataires (médecin spécialiste)</t>
  </si>
  <si>
    <t>Assistance psychique, sociale ou éducative en famille (8.3)</t>
  </si>
  <si>
    <t>FF 8.3</t>
  </si>
  <si>
    <t>Déplacements 8.3</t>
  </si>
  <si>
    <t>FF 9.0</t>
  </si>
  <si>
    <t>FF 11A0</t>
  </si>
  <si>
    <t>Consultation psychologique (Libéral)</t>
  </si>
  <si>
    <t>Intervention précoce orthopédagogique (Libéral)</t>
  </si>
  <si>
    <t>FF 11A1</t>
  </si>
  <si>
    <t>Soutien psychosocial par la psychomotricité</t>
  </si>
  <si>
    <t>FF 11B</t>
  </si>
  <si>
    <t>Déplacements 11 - Soutien psychosocial par la psychomotricité</t>
  </si>
  <si>
    <t>Séance pour consultation ou guidance en orthophonie</t>
  </si>
  <si>
    <t>Bilan orthophonique</t>
  </si>
  <si>
    <t>FF 11C1</t>
  </si>
  <si>
    <t>FF 11C2</t>
  </si>
  <si>
    <t>FF 11C3</t>
  </si>
  <si>
    <t>FF 11C4</t>
  </si>
  <si>
    <t>FF 11C5</t>
  </si>
  <si>
    <t>FF 11C6</t>
  </si>
  <si>
    <t>FF 11C7</t>
  </si>
  <si>
    <t>Orthophonie - Rapport écrit</t>
  </si>
  <si>
    <t>Rééduc. orthophonique pour troubles de l'articulation ou de la déglutition</t>
  </si>
  <si>
    <t>Déplacements 9.1</t>
  </si>
  <si>
    <t>Déplacements 11 - Orthophonie</t>
  </si>
  <si>
    <t>8.1D</t>
  </si>
  <si>
    <t>8.2D</t>
  </si>
  <si>
    <t>8.3D</t>
  </si>
  <si>
    <t>9.1D</t>
  </si>
  <si>
    <t>11A1D</t>
  </si>
  <si>
    <t>11BD</t>
  </si>
  <si>
    <t>11CD</t>
  </si>
  <si>
    <t>Consultation psychologique (CCT SAS)</t>
  </si>
  <si>
    <t>Intervention précoce orthopédagogique (CCT SAS)</t>
  </si>
  <si>
    <t>7D</t>
  </si>
  <si>
    <t>Déplacements 11 - Intervention précoce orthopédagogique (Libéral)</t>
  </si>
  <si>
    <t>11A0D</t>
  </si>
  <si>
    <t>Déplacements 9.0</t>
  </si>
  <si>
    <t>9.0D</t>
  </si>
  <si>
    <t>Rééduc. orthoph., troubles langage oral (retards, dysphasie, trouble de l'audition)</t>
  </si>
  <si>
    <t>Rééduc. orthoph., langage écrit (dyslexie, dysortho, dysgraphie, dyscalculie)</t>
  </si>
  <si>
    <t>Rééduc. orthoph., troubles vélo-tubo-tympaniques, dysphonie dysfonctionnelle</t>
  </si>
  <si>
    <t>Déplacements 11 - Intervention précoce orthopédagogique CCT SAS</t>
  </si>
  <si>
    <r>
      <rPr>
        <b/>
        <sz val="9"/>
        <rFont val="Arial"/>
        <family val="2"/>
      </rPr>
      <t>NOM</t>
    </r>
    <r>
      <rPr>
        <b/>
        <sz val="8"/>
        <rFont val="Arial"/>
        <family val="2"/>
      </rPr>
      <t xml:space="preserve"> et Prénom de l'enfant/du jeune</t>
    </r>
  </si>
  <si>
    <t xml:space="preserve">No Fw-i id </t>
  </si>
  <si>
    <t>No APC</t>
  </si>
  <si>
    <t>Mesures d'aide sociale</t>
  </si>
  <si>
    <t>n.i. 944,43</t>
  </si>
  <si>
    <t>l'indice 944,43 est valable à partir de 2023 09</t>
  </si>
  <si>
    <t>Tarif
2024 01</t>
  </si>
  <si>
    <r>
      <t>Version 22</t>
    </r>
    <r>
      <rPr>
        <b/>
        <sz val="8"/>
        <color indexed="10"/>
        <rFont val="Arial"/>
        <family val="2"/>
      </rPr>
      <t>-05-2024</t>
    </r>
  </si>
  <si>
    <t>Horaire Version : 2024-01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</si>
</sst>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.00&quot;€&quot;_-;\-* #,##0.00&quot;€&quot;_-;_-* &quot;-&quot;??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dd/mm/yy;@"/>
    <numFmt numFmtId="179" formatCode="[$-140C]dddd\ d\ mmmm\ yyyy"/>
    <numFmt numFmtId="180" formatCode="0.0"/>
    <numFmt numFmtId="181" formatCode="_-* #,##0.000\ &quot;€&quot;_-;\-* #,##0.000\ &quot;€&quot;_-;_-* &quot;-&quot;??\ &quot;€&quot;_-;_-@_-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0.000"/>
    <numFmt numFmtId="189" formatCode="dd/mm/yyyy;@"/>
  </numFmts>
  <fonts count="4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21"/>
      <name val="Arial"/>
      <family val="2"/>
    </font>
    <font>
      <sz val="8"/>
      <color indexed="2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6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56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" fontId="1" fillId="0" borderId="0" applyNumberFormat="0" applyFill="0" applyBorder="0" applyProtection="0">
      <alignment wrapText="1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44" applyNumberFormat="1" applyFont="1" applyFill="1" applyBorder="1" applyAlignment="1" applyProtection="1">
      <alignment horizontal="center" vertical="top"/>
      <protection locked="0"/>
    </xf>
    <xf numFmtId="0" fontId="10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/>
    </xf>
    <xf numFmtId="169" fontId="7" fillId="34" borderId="13" xfId="44" applyFont="1" applyFill="1" applyBorder="1" applyAlignment="1" applyProtection="1">
      <alignment horizontal="center" vertical="center"/>
      <protection locked="0"/>
    </xf>
    <xf numFmtId="169" fontId="8" fillId="34" borderId="14" xfId="44" applyFont="1" applyFill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/>
      <protection hidden="1" locked="0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33" borderId="19" xfId="0" applyNumberFormat="1" applyFont="1" applyFill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9" fillId="0" borderId="20" xfId="0" applyFont="1" applyBorder="1" applyAlignment="1" applyProtection="1">
      <alignment/>
      <protection hidden="1"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 hidden="1"/>
    </xf>
    <xf numFmtId="0" fontId="2" fillId="0" borderId="20" xfId="0" applyNumberFormat="1" applyFont="1" applyBorder="1" applyAlignment="1" applyProtection="1">
      <alignment horizontal="left"/>
      <protection hidden="1"/>
    </xf>
    <xf numFmtId="4" fontId="2" fillId="0" borderId="20" xfId="0" applyNumberFormat="1" applyFont="1" applyFill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 horizontal="center"/>
      <protection hidden="1"/>
    </xf>
    <xf numFmtId="0" fontId="2" fillId="0" borderId="23" xfId="0" applyNumberFormat="1" applyFont="1" applyBorder="1" applyAlignment="1" applyProtection="1">
      <alignment horizontal="left"/>
      <protection/>
    </xf>
    <xf numFmtId="4" fontId="2" fillId="33" borderId="24" xfId="0" applyNumberFormat="1" applyFont="1" applyFill="1" applyBorder="1" applyAlignment="1" applyProtection="1">
      <alignment/>
      <protection hidden="1"/>
    </xf>
    <xf numFmtId="182" fontId="2" fillId="0" borderId="24" xfId="46" applyNumberFormat="1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/>
      <protection hidden="1"/>
    </xf>
    <xf numFmtId="4" fontId="2" fillId="0" borderId="18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4" fontId="2" fillId="0" borderId="26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27" xfId="0" applyNumberFormat="1" applyFont="1" applyBorder="1" applyAlignment="1" applyProtection="1">
      <alignment/>
      <protection hidden="1"/>
    </xf>
    <xf numFmtId="3" fontId="5" fillId="0" borderId="28" xfId="60" applyNumberFormat="1" applyFont="1" applyBorder="1" applyAlignment="1" applyProtection="1">
      <alignment horizontal="center" vertical="center" wrapText="1"/>
      <protection/>
    </xf>
    <xf numFmtId="3" fontId="5" fillId="0" borderId="29" xfId="60" applyNumberFormat="1" applyFont="1" applyBorder="1" applyAlignment="1" applyProtection="1">
      <alignment horizontal="center" vertical="center" wrapText="1"/>
      <protection/>
    </xf>
    <xf numFmtId="3" fontId="5" fillId="0" borderId="30" xfId="60" applyNumberFormat="1" applyFont="1" applyBorder="1" applyAlignment="1" applyProtection="1">
      <alignment horizontal="center" vertical="center" wrapText="1"/>
      <protection/>
    </xf>
    <xf numFmtId="3" fontId="5" fillId="35" borderId="31" xfId="60" applyNumberFormat="1" applyFont="1" applyFill="1" applyBorder="1" applyAlignment="1" applyProtection="1">
      <alignment horizontal="center" vertical="center" wrapText="1"/>
      <protection/>
    </xf>
    <xf numFmtId="3" fontId="10" fillId="35" borderId="32" xfId="60" applyNumberFormat="1" applyFont="1" applyFill="1" applyBorder="1" applyAlignment="1" applyProtection="1">
      <alignment horizontal="center" vertical="center" wrapText="1"/>
      <protection/>
    </xf>
    <xf numFmtId="3" fontId="4" fillId="35" borderId="31" xfId="60" applyNumberFormat="1" applyFont="1" applyFill="1" applyBorder="1" applyAlignment="1" applyProtection="1">
      <alignment horizontal="center" vertical="center" wrapText="1"/>
      <protection/>
    </xf>
    <xf numFmtId="4" fontId="5" fillId="35" borderId="31" xfId="60" applyNumberFormat="1" applyFont="1" applyFill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horizontal="center" vertical="center" wrapText="1"/>
      <protection/>
    </xf>
    <xf numFmtId="3" fontId="4" fillId="0" borderId="33" xfId="60" applyNumberFormat="1" applyFont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7" xfId="0" applyNumberFormat="1" applyFont="1" applyBorder="1" applyAlignment="1">
      <alignment horizontal="left" indent="1"/>
    </xf>
    <xf numFmtId="0" fontId="2" fillId="0" borderId="38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0" fontId="0" fillId="0" borderId="0" xfId="0" applyAlignment="1">
      <alignment horizontal="right"/>
    </xf>
    <xf numFmtId="4" fontId="2" fillId="0" borderId="39" xfId="0" applyNumberFormat="1" applyFont="1" applyBorder="1" applyAlignment="1">
      <alignment horizontal="right" indent="1"/>
    </xf>
    <xf numFmtId="4" fontId="2" fillId="0" borderId="0" xfId="0" applyNumberFormat="1" applyFont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189" fontId="9" fillId="35" borderId="40" xfId="0" applyNumberFormat="1" applyFont="1" applyFill="1" applyBorder="1" applyAlignment="1" applyProtection="1">
      <alignment horizontal="center" vertical="center"/>
      <protection locked="0"/>
    </xf>
    <xf numFmtId="189" fontId="9" fillId="35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36" borderId="23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34" borderId="17" xfId="44" applyNumberFormat="1" applyFont="1" applyFill="1" applyBorder="1" applyAlignment="1" applyProtection="1">
      <alignment horizontal="left" vertical="top" wrapText="1"/>
      <protection locked="0"/>
    </xf>
    <xf numFmtId="0" fontId="2" fillId="34" borderId="46" xfId="44" applyNumberFormat="1" applyFont="1" applyFill="1" applyBorder="1" applyAlignment="1" applyProtection="1">
      <alignment horizontal="left" vertical="top" wrapText="1"/>
      <protection locked="0"/>
    </xf>
    <xf numFmtId="3" fontId="5" fillId="0" borderId="47" xfId="60" applyNumberFormat="1" applyFont="1" applyBorder="1" applyAlignment="1" applyProtection="1">
      <alignment horizontal="center" vertical="center" wrapText="1"/>
      <protection/>
    </xf>
    <xf numFmtId="3" fontId="4" fillId="0" borderId="29" xfId="60" applyNumberFormat="1" applyFont="1" applyBorder="1" applyAlignment="1" applyProtection="1">
      <alignment horizontal="center" vertical="center" wrapText="1"/>
      <protection/>
    </xf>
    <xf numFmtId="49" fontId="9" fillId="0" borderId="48" xfId="0" applyNumberFormat="1" applyFont="1" applyBorder="1" applyAlignment="1" applyProtection="1">
      <alignment horizontal="left" vertical="center"/>
      <protection/>
    </xf>
    <xf numFmtId="49" fontId="2" fillId="0" borderId="49" xfId="0" applyNumberFormat="1" applyFont="1" applyBorder="1" applyAlignment="1" applyProtection="1">
      <alignment horizontal="left" vertical="center"/>
      <protection/>
    </xf>
    <xf numFmtId="3" fontId="6" fillId="35" borderId="0" xfId="0" applyNumberFormat="1" applyFont="1" applyFill="1" applyAlignment="1" applyProtection="1">
      <alignment horizontal="left"/>
      <protection/>
    </xf>
    <xf numFmtId="3" fontId="2" fillId="37" borderId="21" xfId="0" applyNumberFormat="1" applyFont="1" applyFill="1" applyBorder="1" applyAlignment="1" applyProtection="1">
      <alignment horizontal="center"/>
      <protection locked="0"/>
    </xf>
    <xf numFmtId="3" fontId="2" fillId="37" borderId="21" xfId="0" applyNumberFormat="1" applyFont="1" applyFill="1" applyBorder="1" applyAlignment="1" applyProtection="1">
      <alignment horizontal="center"/>
      <protection locked="0"/>
    </xf>
    <xf numFmtId="3" fontId="2" fillId="37" borderId="12" xfId="0" applyNumberFormat="1" applyFont="1" applyFill="1" applyBorder="1" applyAlignment="1" applyProtection="1">
      <alignment horizontal="center"/>
      <protection locked="0"/>
    </xf>
    <xf numFmtId="3" fontId="6" fillId="35" borderId="21" xfId="0" applyNumberFormat="1" applyFont="1" applyFill="1" applyBorder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 horizontal="center"/>
      <protection locked="0"/>
    </xf>
    <xf numFmtId="3" fontId="2" fillId="34" borderId="38" xfId="0" applyNumberFormat="1" applyFont="1" applyFill="1" applyBorder="1" applyAlignment="1" applyProtection="1">
      <alignment horizont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21" xfId="0" applyNumberFormat="1" applyFont="1" applyFill="1" applyBorder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left" vertical="center"/>
      <protection/>
    </xf>
    <xf numFmtId="14" fontId="6" fillId="35" borderId="35" xfId="0" applyNumberFormat="1" applyFont="1" applyFill="1" applyBorder="1" applyAlignment="1" applyProtection="1">
      <alignment horizontal="center" vertical="center" wrapText="1"/>
      <protection/>
    </xf>
    <xf numFmtId="14" fontId="6" fillId="35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 horizontal="center" vertical="center" wrapText="1"/>
      <protection locked="0"/>
    </xf>
    <xf numFmtId="0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37" borderId="0" xfId="0" applyNumberFormat="1" applyFont="1" applyFill="1" applyAlignment="1" applyProtection="1">
      <alignment horizontal="center" vertical="top" wrapText="1"/>
      <protection locked="0"/>
    </xf>
    <xf numFmtId="3" fontId="2" fillId="37" borderId="38" xfId="0" applyNumberFormat="1" applyFont="1" applyFill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4" fillId="35" borderId="0" xfId="0" applyNumberFormat="1" applyFont="1" applyFill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itle[L]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d\Services\ONE\UNITE%20Informatique\Formulaires\Formulaires%20&amp;%20Archives%202012\Excel%20Tableau\ff.01.2012\ARCUS%20asbl%20-%20Si&#232;ge%20et%20Direction%202011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">
          <cell r="W1" t="str">
            <v>Both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Zeros="0" tabSelected="1" zoomScale="120" zoomScaleNormal="120" zoomScalePageLayoutView="0" workbookViewId="0" topLeftCell="A12">
      <selection activeCell="C14" sqref="C14:D14"/>
    </sheetView>
  </sheetViews>
  <sheetFormatPr defaultColWidth="9.140625" defaultRowHeight="12.75"/>
  <cols>
    <col min="1" max="2" width="7.00390625" style="0" bestFit="1" customWidth="1"/>
    <col min="3" max="3" width="12.57421875" style="0" customWidth="1"/>
    <col min="4" max="4" width="12.7109375" style="0" customWidth="1"/>
    <col min="5" max="5" width="46.7109375" style="0" customWidth="1"/>
    <col min="6" max="6" width="8.28125" style="0" customWidth="1"/>
    <col min="7" max="7" width="6.57421875" style="0" customWidth="1"/>
    <col min="8" max="8" width="8.00390625" style="0" customWidth="1"/>
    <col min="9" max="9" width="7.28125" style="0" bestFit="1" customWidth="1"/>
    <col min="10" max="10" width="7.8515625" style="0" customWidth="1"/>
    <col min="11" max="11" width="9.28125" style="0" customWidth="1"/>
    <col min="12" max="12" width="25.7109375" style="0" customWidth="1"/>
    <col min="13" max="16384" width="11.421875" style="0" customWidth="1"/>
  </cols>
  <sheetData>
    <row r="1" spans="1:12" ht="13.5" customHeight="1" thickBot="1">
      <c r="A1" s="95" t="s">
        <v>26</v>
      </c>
      <c r="B1" s="95"/>
      <c r="C1" s="87"/>
      <c r="D1" s="87"/>
      <c r="E1" s="87"/>
      <c r="F1" s="87"/>
      <c r="G1" s="87"/>
      <c r="H1" s="88"/>
      <c r="I1" s="83" t="s">
        <v>17</v>
      </c>
      <c r="J1" s="84"/>
      <c r="K1" s="55"/>
      <c r="L1" s="6" t="s">
        <v>0</v>
      </c>
    </row>
    <row r="2" spans="1:12" ht="13.5" thickBot="1">
      <c r="A2" s="73" t="s">
        <v>25</v>
      </c>
      <c r="B2" s="73"/>
      <c r="C2" s="89"/>
      <c r="D2" s="89"/>
      <c r="E2" s="89"/>
      <c r="F2" s="89"/>
      <c r="G2" s="89"/>
      <c r="H2" s="90"/>
      <c r="I2" s="85" t="s">
        <v>16</v>
      </c>
      <c r="J2" s="86"/>
      <c r="K2" s="56"/>
      <c r="L2" s="7" t="s">
        <v>1</v>
      </c>
    </row>
    <row r="3" spans="1:12" ht="13.5" thickBot="1">
      <c r="A3" s="73" t="s">
        <v>27</v>
      </c>
      <c r="B3" s="73"/>
      <c r="C3" s="73"/>
      <c r="D3" s="78"/>
      <c r="E3" s="78"/>
      <c r="F3" s="78"/>
      <c r="G3" s="78"/>
      <c r="H3" s="79"/>
      <c r="I3" s="71" t="s">
        <v>2</v>
      </c>
      <c r="J3" s="72"/>
      <c r="K3" s="2"/>
      <c r="L3" s="67"/>
    </row>
    <row r="4" spans="1:12" ht="13.5" thickBot="1">
      <c r="A4" s="77" t="s">
        <v>28</v>
      </c>
      <c r="B4" s="77"/>
      <c r="C4" s="77"/>
      <c r="D4" s="74"/>
      <c r="E4" s="75"/>
      <c r="F4" s="75"/>
      <c r="G4" s="75"/>
      <c r="H4" s="76"/>
      <c r="I4" s="80" t="s">
        <v>84</v>
      </c>
      <c r="J4" s="81"/>
      <c r="K4" s="82"/>
      <c r="L4" s="68"/>
    </row>
    <row r="5" spans="1:12" ht="52.5">
      <c r="A5" s="35" t="s">
        <v>78</v>
      </c>
      <c r="B5" s="36" t="s">
        <v>77</v>
      </c>
      <c r="C5" s="69" t="s">
        <v>76</v>
      </c>
      <c r="D5" s="70"/>
      <c r="E5" s="37" t="s">
        <v>3</v>
      </c>
      <c r="F5" s="38" t="s">
        <v>23</v>
      </c>
      <c r="G5" s="39" t="s">
        <v>4</v>
      </c>
      <c r="H5" s="40" t="s">
        <v>14</v>
      </c>
      <c r="I5" s="41" t="s">
        <v>5</v>
      </c>
      <c r="J5" s="38" t="s">
        <v>15</v>
      </c>
      <c r="K5" s="42" t="s">
        <v>6</v>
      </c>
      <c r="L5" s="43" t="s">
        <v>7</v>
      </c>
    </row>
    <row r="6" spans="1:13" ht="12.75">
      <c r="A6" s="57"/>
      <c r="B6" s="59"/>
      <c r="C6" s="96"/>
      <c r="D6" s="97"/>
      <c r="E6" s="8" t="s">
        <v>29</v>
      </c>
      <c r="F6" s="9"/>
      <c r="G6" s="29">
        <f>VLOOKUP($E6,'Forfait-Tarif'!$B$2:$C$36,2,FALSE)</f>
        <v>0</v>
      </c>
      <c r="H6" s="9"/>
      <c r="I6" s="31">
        <f>VLOOKUP($E6,'Forfait-Tarif'!B$2:$D$36,3,FALSE)</f>
        <v>0</v>
      </c>
      <c r="J6" s="10"/>
      <c r="K6" s="32">
        <f>ROUND($J6*$G6,2)</f>
        <v>0</v>
      </c>
      <c r="L6" s="11"/>
      <c r="M6" s="45"/>
    </row>
    <row r="7" spans="1:13" ht="12.75">
      <c r="A7" s="58"/>
      <c r="B7" s="60"/>
      <c r="C7" s="65"/>
      <c r="D7" s="66"/>
      <c r="E7" s="8" t="str">
        <f>IF(AND($E6&lt;&gt;'Forfait-Tarif'!$B$2,$E6&lt;&gt;'Forfait-Tarif'!$B$3),'Forfait-Tarif'!$B$3,'Forfait-Tarif'!$B$2)</f>
        <v>Veuillez svp. choisir une mesure de la liste</v>
      </c>
      <c r="F7" s="12"/>
      <c r="G7" s="30">
        <f>VLOOKUP($E7,'Forfait-Tarif'!$B$2:$C$36,2,FALSE)</f>
        <v>0</v>
      </c>
      <c r="H7" s="12"/>
      <c r="I7" s="31">
        <f>VLOOKUP($E7,'Forfait-Tarif'!B$2:$D$36,3,FALSE)</f>
        <v>0</v>
      </c>
      <c r="J7" s="13"/>
      <c r="K7" s="33">
        <f aca="true" t="shared" si="0" ref="K7:K41">ROUND($J7*$G7,2)</f>
        <v>0</v>
      </c>
      <c r="L7" s="11"/>
      <c r="M7" s="45"/>
    </row>
    <row r="8" spans="1:13" ht="12.75">
      <c r="A8" s="58"/>
      <c r="B8" s="60"/>
      <c r="C8" s="65"/>
      <c r="D8" s="66"/>
      <c r="E8" s="8" t="str">
        <f>IF(AND($E7&lt;&gt;'Forfait-Tarif'!$B$2,$E7&lt;&gt;'Forfait-Tarif'!$B$3),'Forfait-Tarif'!$B$3,'Forfait-Tarif'!$B$2)</f>
        <v>Veuillez svp. choisir une mesure de la liste</v>
      </c>
      <c r="F8" s="12"/>
      <c r="G8" s="30">
        <f>VLOOKUP($E8,'Forfait-Tarif'!$B$2:$C$36,2,FALSE)</f>
        <v>0</v>
      </c>
      <c r="H8" s="12"/>
      <c r="I8" s="31">
        <f>VLOOKUP($E8,'Forfait-Tarif'!B$2:$D$36,3,FALSE)</f>
        <v>0</v>
      </c>
      <c r="J8" s="13"/>
      <c r="K8" s="33">
        <f t="shared" si="0"/>
        <v>0</v>
      </c>
      <c r="L8" s="11"/>
      <c r="M8" s="45"/>
    </row>
    <row r="9" spans="1:13" ht="12.75">
      <c r="A9" s="58"/>
      <c r="B9" s="60"/>
      <c r="C9" s="65"/>
      <c r="D9" s="66"/>
      <c r="E9" s="8" t="str">
        <f>IF(AND($E8&lt;&gt;'Forfait-Tarif'!$B$2,$E8&lt;&gt;'Forfait-Tarif'!$B$3),'Forfait-Tarif'!$B$3,'Forfait-Tarif'!$B$2)</f>
        <v>Veuillez svp. choisir une mesure de la liste</v>
      </c>
      <c r="F9" s="12"/>
      <c r="G9" s="30">
        <f>VLOOKUP($E9,'Forfait-Tarif'!$B$2:$C$36,2,FALSE)</f>
        <v>0</v>
      </c>
      <c r="H9" s="12"/>
      <c r="I9" s="31">
        <f>VLOOKUP($E9,'Forfait-Tarif'!B$2:$D$36,3,FALSE)</f>
        <v>0</v>
      </c>
      <c r="J9" s="13"/>
      <c r="K9" s="33">
        <f t="shared" si="0"/>
        <v>0</v>
      </c>
      <c r="L9" s="11"/>
      <c r="M9" s="45"/>
    </row>
    <row r="10" spans="1:13" ht="12.75">
      <c r="A10" s="58"/>
      <c r="B10" s="60"/>
      <c r="C10" s="65"/>
      <c r="D10" s="66"/>
      <c r="E10" s="8" t="str">
        <f>IF(AND($E9&lt;&gt;'Forfait-Tarif'!$B$2,$E9&lt;&gt;'Forfait-Tarif'!$B$3),'Forfait-Tarif'!$B$3,'Forfait-Tarif'!$B$2)</f>
        <v>Veuillez svp. choisir une mesure de la liste</v>
      </c>
      <c r="F10" s="12"/>
      <c r="G10" s="30">
        <f>VLOOKUP($E10,'Forfait-Tarif'!$B$2:$C$36,2,FALSE)</f>
        <v>0</v>
      </c>
      <c r="H10" s="12"/>
      <c r="I10" s="31">
        <f>VLOOKUP($E10,'Forfait-Tarif'!B$2:$D$36,3,FALSE)</f>
        <v>0</v>
      </c>
      <c r="J10" s="13"/>
      <c r="K10" s="33">
        <f t="shared" si="0"/>
        <v>0</v>
      </c>
      <c r="L10" s="11"/>
      <c r="M10" s="45"/>
    </row>
    <row r="11" spans="1:13" ht="12.75">
      <c r="A11" s="58"/>
      <c r="B11" s="60"/>
      <c r="C11" s="65"/>
      <c r="D11" s="66"/>
      <c r="E11" s="8" t="str">
        <f>IF(AND($E10&lt;&gt;'Forfait-Tarif'!$B$2,$E10&lt;&gt;'Forfait-Tarif'!$B$3),'Forfait-Tarif'!$B$3,'Forfait-Tarif'!$B$2)</f>
        <v>Veuillez svp. choisir une mesure de la liste</v>
      </c>
      <c r="F11" s="12"/>
      <c r="G11" s="30">
        <f>VLOOKUP($E11,'Forfait-Tarif'!$B$2:$C$36,2,FALSE)</f>
        <v>0</v>
      </c>
      <c r="H11" s="12"/>
      <c r="I11" s="31">
        <f>VLOOKUP($E11,'Forfait-Tarif'!B$2:$D$36,3,FALSE)</f>
        <v>0</v>
      </c>
      <c r="J11" s="13"/>
      <c r="K11" s="33">
        <f t="shared" si="0"/>
        <v>0</v>
      </c>
      <c r="L11" s="11"/>
      <c r="M11" s="45"/>
    </row>
    <row r="12" spans="1:13" ht="12.75">
      <c r="A12" s="58"/>
      <c r="B12" s="60"/>
      <c r="C12" s="65"/>
      <c r="D12" s="66"/>
      <c r="E12" s="8" t="s">
        <v>29</v>
      </c>
      <c r="F12" s="12"/>
      <c r="G12" s="30">
        <f>VLOOKUP($E12,'Forfait-Tarif'!$B$2:$C$36,2,FALSE)</f>
        <v>0</v>
      </c>
      <c r="H12" s="12"/>
      <c r="I12" s="31">
        <f>VLOOKUP($E12,'Forfait-Tarif'!B$2:$D$36,3,FALSE)</f>
        <v>0</v>
      </c>
      <c r="J12" s="13"/>
      <c r="K12" s="33">
        <f t="shared" si="0"/>
        <v>0</v>
      </c>
      <c r="L12" s="11"/>
      <c r="M12" s="45"/>
    </row>
    <row r="13" spans="1:13" ht="12.75">
      <c r="A13" s="58"/>
      <c r="B13" s="60"/>
      <c r="C13" s="65"/>
      <c r="D13" s="66"/>
      <c r="E13" s="8" t="str">
        <f>IF(AND($E12&lt;&gt;'Forfait-Tarif'!$B$2,$E12&lt;&gt;'Forfait-Tarif'!$B$3),'Forfait-Tarif'!$B$3,'Forfait-Tarif'!$B$2)</f>
        <v>Veuillez svp. choisir une mesure de la liste</v>
      </c>
      <c r="F13" s="14"/>
      <c r="G13" s="30">
        <f>VLOOKUP($E13,'Forfait-Tarif'!$B$2:$C$36,2,FALSE)</f>
        <v>0</v>
      </c>
      <c r="H13" s="12"/>
      <c r="I13" s="31">
        <f>VLOOKUP($E13,'Forfait-Tarif'!B$2:$D$36,3,FALSE)</f>
        <v>0</v>
      </c>
      <c r="J13" s="13"/>
      <c r="K13" s="33">
        <f t="shared" si="0"/>
        <v>0</v>
      </c>
      <c r="L13" s="11"/>
      <c r="M13" s="45"/>
    </row>
    <row r="14" spans="1:13" ht="12.75">
      <c r="A14" s="58"/>
      <c r="B14" s="60"/>
      <c r="C14" s="65"/>
      <c r="D14" s="66"/>
      <c r="E14" s="8" t="s">
        <v>29</v>
      </c>
      <c r="F14" s="12"/>
      <c r="G14" s="30">
        <f>VLOOKUP($E14,'Forfait-Tarif'!$B$2:$C$36,2,FALSE)</f>
        <v>0</v>
      </c>
      <c r="H14" s="12"/>
      <c r="I14" s="31">
        <f>VLOOKUP($E14,'Forfait-Tarif'!B$2:$D$36,3,FALSE)</f>
        <v>0</v>
      </c>
      <c r="J14" s="13"/>
      <c r="K14" s="33">
        <f t="shared" si="0"/>
        <v>0</v>
      </c>
      <c r="L14" s="11"/>
      <c r="M14" s="45"/>
    </row>
    <row r="15" spans="1:13" ht="12.75">
      <c r="A15" s="58"/>
      <c r="B15" s="60"/>
      <c r="C15" s="65"/>
      <c r="D15" s="66"/>
      <c r="E15" s="8" t="s">
        <v>29</v>
      </c>
      <c r="F15" s="12"/>
      <c r="G15" s="30">
        <f>VLOOKUP($E15,'Forfait-Tarif'!$B$2:$C$36,2,FALSE)</f>
        <v>0</v>
      </c>
      <c r="H15" s="12"/>
      <c r="I15" s="31">
        <f>VLOOKUP($E15,'Forfait-Tarif'!B$2:$D$36,3,FALSE)</f>
        <v>0</v>
      </c>
      <c r="J15" s="13"/>
      <c r="K15" s="33">
        <f t="shared" si="0"/>
        <v>0</v>
      </c>
      <c r="L15" s="11"/>
      <c r="M15" s="45"/>
    </row>
    <row r="16" spans="1:13" ht="12.75">
      <c r="A16" s="58"/>
      <c r="B16" s="60"/>
      <c r="C16" s="65"/>
      <c r="D16" s="66"/>
      <c r="E16" s="8" t="s">
        <v>29</v>
      </c>
      <c r="F16" s="12"/>
      <c r="G16" s="30">
        <f>VLOOKUP($E16,'Forfait-Tarif'!$B$2:$C$36,2,FALSE)</f>
        <v>0</v>
      </c>
      <c r="H16" s="12"/>
      <c r="I16" s="31">
        <f>VLOOKUP($E16,'Forfait-Tarif'!B$2:$D$36,3,FALSE)</f>
        <v>0</v>
      </c>
      <c r="J16" s="13"/>
      <c r="K16" s="33">
        <f t="shared" si="0"/>
        <v>0</v>
      </c>
      <c r="L16" s="11"/>
      <c r="M16" s="45"/>
    </row>
    <row r="17" spans="1:13" ht="12.75">
      <c r="A17" s="58"/>
      <c r="B17" s="60"/>
      <c r="C17" s="65"/>
      <c r="D17" s="66"/>
      <c r="E17" s="8" t="str">
        <f>IF(AND($E16&lt;&gt;'Forfait-Tarif'!$B$2,$E16&lt;&gt;'Forfait-Tarif'!$B$3),'Forfait-Tarif'!$B$3,'Forfait-Tarif'!$B$2)</f>
        <v>Veuillez svp. choisir une mesure de la liste</v>
      </c>
      <c r="F17" s="12"/>
      <c r="G17" s="30">
        <f>VLOOKUP($E17,'Forfait-Tarif'!$B$2:$C$36,2,FALSE)</f>
        <v>0</v>
      </c>
      <c r="H17" s="12"/>
      <c r="I17" s="31">
        <f>VLOOKUP($E17,'Forfait-Tarif'!B$2:$D$36,3,FALSE)</f>
        <v>0</v>
      </c>
      <c r="J17" s="13"/>
      <c r="K17" s="33">
        <f t="shared" si="0"/>
        <v>0</v>
      </c>
      <c r="L17" s="11"/>
      <c r="M17" s="45"/>
    </row>
    <row r="18" spans="1:13" ht="12.75">
      <c r="A18" s="58"/>
      <c r="B18" s="60"/>
      <c r="C18" s="65"/>
      <c r="D18" s="66"/>
      <c r="E18" s="8" t="str">
        <f>IF(AND($E17&lt;&gt;'Forfait-Tarif'!$B$2,$E17&lt;&gt;'Forfait-Tarif'!$B$3),'Forfait-Tarif'!$B$3,'Forfait-Tarif'!$B$2)</f>
        <v>Veuillez svp. choisir une mesure de la liste</v>
      </c>
      <c r="F18" s="12"/>
      <c r="G18" s="30">
        <f>VLOOKUP($E18,'Forfait-Tarif'!$B$2:$C$36,2,FALSE)</f>
        <v>0</v>
      </c>
      <c r="H18" s="12"/>
      <c r="I18" s="31">
        <f>VLOOKUP($E18,'Forfait-Tarif'!B$2:$D$36,3,FALSE)</f>
        <v>0</v>
      </c>
      <c r="J18" s="13"/>
      <c r="K18" s="33">
        <f t="shared" si="0"/>
        <v>0</v>
      </c>
      <c r="L18" s="11"/>
      <c r="M18" s="45"/>
    </row>
    <row r="19" spans="1:13" ht="12.75">
      <c r="A19" s="58"/>
      <c r="B19" s="60"/>
      <c r="C19" s="65"/>
      <c r="D19" s="66"/>
      <c r="E19" s="8" t="str">
        <f>IF(AND($E18&lt;&gt;'Forfait-Tarif'!$B$2,$E18&lt;&gt;'Forfait-Tarif'!$B$3),'Forfait-Tarif'!$B$3,'Forfait-Tarif'!$B$2)</f>
        <v>Veuillez svp. choisir une mesure de la liste</v>
      </c>
      <c r="F19" s="12"/>
      <c r="G19" s="30">
        <f>VLOOKUP($E19,'Forfait-Tarif'!$B$2:$C$36,2,FALSE)</f>
        <v>0</v>
      </c>
      <c r="H19" s="12"/>
      <c r="I19" s="31">
        <f>VLOOKUP($E19,'Forfait-Tarif'!B$2:$D$36,3,FALSE)</f>
        <v>0</v>
      </c>
      <c r="J19" s="13"/>
      <c r="K19" s="33">
        <f t="shared" si="0"/>
        <v>0</v>
      </c>
      <c r="L19" s="11"/>
      <c r="M19" s="45"/>
    </row>
    <row r="20" spans="1:13" ht="12.75">
      <c r="A20" s="58"/>
      <c r="B20" s="60"/>
      <c r="C20" s="65"/>
      <c r="D20" s="66"/>
      <c r="E20" s="8" t="str">
        <f>IF(AND($E19&lt;&gt;'Forfait-Tarif'!$B$2,$E19&lt;&gt;'Forfait-Tarif'!$B$3),'Forfait-Tarif'!$B$3,'Forfait-Tarif'!$B$2)</f>
        <v>Veuillez svp. choisir une mesure de la liste</v>
      </c>
      <c r="F20" s="12"/>
      <c r="G20" s="30">
        <f>VLOOKUP($E20,'Forfait-Tarif'!$B$2:$C$36,2,FALSE)</f>
        <v>0</v>
      </c>
      <c r="H20" s="12"/>
      <c r="I20" s="31">
        <f>VLOOKUP($E20,'Forfait-Tarif'!B$2:$D$36,3,FALSE)</f>
        <v>0</v>
      </c>
      <c r="J20" s="13"/>
      <c r="K20" s="33">
        <f t="shared" si="0"/>
        <v>0</v>
      </c>
      <c r="L20" s="11"/>
      <c r="M20" s="45"/>
    </row>
    <row r="21" spans="1:13" ht="12.75">
      <c r="A21" s="58"/>
      <c r="B21" s="60"/>
      <c r="C21" s="65"/>
      <c r="D21" s="66"/>
      <c r="E21" s="8" t="str">
        <f>IF(AND($E20&lt;&gt;'Forfait-Tarif'!$B$2,$E20&lt;&gt;'Forfait-Tarif'!$B$3),'Forfait-Tarif'!$B$3,'Forfait-Tarif'!$B$2)</f>
        <v>Veuillez svp. choisir une mesure de la liste</v>
      </c>
      <c r="F21" s="12"/>
      <c r="G21" s="30">
        <f>VLOOKUP($E21,'Forfait-Tarif'!$B$2:$C$36,2,FALSE)</f>
        <v>0</v>
      </c>
      <c r="H21" s="12"/>
      <c r="I21" s="31">
        <f>VLOOKUP($E21,'Forfait-Tarif'!B$2:$D$36,3,FALSE)</f>
        <v>0</v>
      </c>
      <c r="J21" s="13"/>
      <c r="K21" s="33">
        <f t="shared" si="0"/>
        <v>0</v>
      </c>
      <c r="L21" s="11"/>
      <c r="M21" s="45"/>
    </row>
    <row r="22" spans="1:13" ht="12.75">
      <c r="A22" s="58"/>
      <c r="B22" s="60"/>
      <c r="C22" s="65"/>
      <c r="D22" s="66"/>
      <c r="E22" s="8" t="str">
        <f>IF(AND($E21&lt;&gt;'Forfait-Tarif'!$B$2,$E21&lt;&gt;'Forfait-Tarif'!$B$3),'Forfait-Tarif'!$B$3,'Forfait-Tarif'!$B$2)</f>
        <v>Veuillez svp. choisir une mesure de la liste</v>
      </c>
      <c r="F22" s="12"/>
      <c r="G22" s="30">
        <f>VLOOKUP($E22,'Forfait-Tarif'!$B$2:$C$36,2,FALSE)</f>
        <v>0</v>
      </c>
      <c r="H22" s="12"/>
      <c r="I22" s="31">
        <f>VLOOKUP($E22,'Forfait-Tarif'!B$2:$D$36,3,FALSE)</f>
        <v>0</v>
      </c>
      <c r="J22" s="13"/>
      <c r="K22" s="33">
        <f t="shared" si="0"/>
        <v>0</v>
      </c>
      <c r="L22" s="11"/>
      <c r="M22" s="45"/>
    </row>
    <row r="23" spans="1:13" ht="12.75">
      <c r="A23" s="58"/>
      <c r="B23" s="60"/>
      <c r="C23" s="65"/>
      <c r="D23" s="66"/>
      <c r="E23" s="8" t="str">
        <f>IF(AND($E22&lt;&gt;'Forfait-Tarif'!$B$2,$E22&lt;&gt;'Forfait-Tarif'!$B$3),'Forfait-Tarif'!$B$3,'Forfait-Tarif'!$B$2)</f>
        <v>Veuillez svp. choisir une mesure de la liste</v>
      </c>
      <c r="F23" s="12"/>
      <c r="G23" s="30">
        <f>VLOOKUP($E23,'Forfait-Tarif'!$B$2:$C$36,2,FALSE)</f>
        <v>0</v>
      </c>
      <c r="H23" s="12"/>
      <c r="I23" s="31">
        <f>VLOOKUP($E23,'Forfait-Tarif'!B$2:$D$36,3,FALSE)</f>
        <v>0</v>
      </c>
      <c r="J23" s="13"/>
      <c r="K23" s="33">
        <f t="shared" si="0"/>
        <v>0</v>
      </c>
      <c r="L23" s="11"/>
      <c r="M23" s="45"/>
    </row>
    <row r="24" spans="1:13" ht="12.75">
      <c r="A24" s="58"/>
      <c r="B24" s="60"/>
      <c r="C24" s="65"/>
      <c r="D24" s="66"/>
      <c r="E24" s="8" t="str">
        <f>IF(AND($E23&lt;&gt;'Forfait-Tarif'!$B$2,$E23&lt;&gt;'Forfait-Tarif'!$B$3),'Forfait-Tarif'!$B$3,'Forfait-Tarif'!$B$2)</f>
        <v>Veuillez svp. choisir une mesure de la liste</v>
      </c>
      <c r="F24" s="12"/>
      <c r="G24" s="30">
        <f>VLOOKUP($E24,'Forfait-Tarif'!$B$2:$C$36,2,FALSE)</f>
        <v>0</v>
      </c>
      <c r="H24" s="12"/>
      <c r="I24" s="31">
        <f>VLOOKUP($E24,'Forfait-Tarif'!B$2:$D$36,3,FALSE)</f>
        <v>0</v>
      </c>
      <c r="J24" s="13"/>
      <c r="K24" s="33">
        <f t="shared" si="0"/>
        <v>0</v>
      </c>
      <c r="L24" s="11"/>
      <c r="M24" s="45"/>
    </row>
    <row r="25" spans="1:13" ht="12.75">
      <c r="A25" s="58"/>
      <c r="B25" s="60"/>
      <c r="C25" s="65"/>
      <c r="D25" s="66"/>
      <c r="E25" s="8" t="str">
        <f>IF(AND($E24&lt;&gt;'Forfait-Tarif'!$B$2,$E24&lt;&gt;'Forfait-Tarif'!$B$3),'Forfait-Tarif'!$B$3,'Forfait-Tarif'!$B$2)</f>
        <v>Veuillez svp. choisir une mesure de la liste</v>
      </c>
      <c r="F25" s="12"/>
      <c r="G25" s="30">
        <f>VLOOKUP($E25,'Forfait-Tarif'!$B$2:$C$36,2,FALSE)</f>
        <v>0</v>
      </c>
      <c r="H25" s="12"/>
      <c r="I25" s="31">
        <f>VLOOKUP($E25,'Forfait-Tarif'!B$2:$D$36,3,FALSE)</f>
        <v>0</v>
      </c>
      <c r="J25" s="13"/>
      <c r="K25" s="33">
        <f t="shared" si="0"/>
        <v>0</v>
      </c>
      <c r="L25" s="11"/>
      <c r="M25" s="45"/>
    </row>
    <row r="26" spans="1:13" ht="12.75">
      <c r="A26" s="58"/>
      <c r="B26" s="60"/>
      <c r="C26" s="65"/>
      <c r="D26" s="66"/>
      <c r="E26" s="8" t="str">
        <f>IF(AND($E25&lt;&gt;'Forfait-Tarif'!$B$2,$E25&lt;&gt;'Forfait-Tarif'!$B$3),'Forfait-Tarif'!$B$3,'Forfait-Tarif'!$B$2)</f>
        <v>Veuillez svp. choisir une mesure de la liste</v>
      </c>
      <c r="F26" s="12"/>
      <c r="G26" s="30">
        <f>VLOOKUP($E26,'Forfait-Tarif'!$B$2:$C$36,2,FALSE)</f>
        <v>0</v>
      </c>
      <c r="H26" s="12"/>
      <c r="I26" s="31">
        <f>VLOOKUP($E26,'Forfait-Tarif'!B$2:$D$36,3,FALSE)</f>
        <v>0</v>
      </c>
      <c r="J26" s="13"/>
      <c r="K26" s="33">
        <f t="shared" si="0"/>
        <v>0</v>
      </c>
      <c r="L26" s="11"/>
      <c r="M26" s="45"/>
    </row>
    <row r="27" spans="1:13" ht="12.75">
      <c r="A27" s="58"/>
      <c r="B27" s="60"/>
      <c r="C27" s="65"/>
      <c r="D27" s="66"/>
      <c r="E27" s="8" t="str">
        <f>IF(AND($E26&lt;&gt;'Forfait-Tarif'!$B$2,$E26&lt;&gt;'Forfait-Tarif'!$B$3),'Forfait-Tarif'!$B$3,'Forfait-Tarif'!$B$2)</f>
        <v>Veuillez svp. choisir une mesure de la liste</v>
      </c>
      <c r="F27" s="12"/>
      <c r="G27" s="30">
        <f>VLOOKUP($E27,'Forfait-Tarif'!$B$2:$C$36,2,FALSE)</f>
        <v>0</v>
      </c>
      <c r="H27" s="12"/>
      <c r="I27" s="31">
        <f>VLOOKUP($E27,'Forfait-Tarif'!B$2:$D$36,3,FALSE)</f>
        <v>0</v>
      </c>
      <c r="J27" s="13"/>
      <c r="K27" s="33">
        <f t="shared" si="0"/>
        <v>0</v>
      </c>
      <c r="L27" s="11"/>
      <c r="M27" s="45"/>
    </row>
    <row r="28" spans="1:13" ht="12.75">
      <c r="A28" s="58"/>
      <c r="B28" s="60"/>
      <c r="C28" s="65"/>
      <c r="D28" s="66"/>
      <c r="E28" s="8" t="str">
        <f>IF(AND($E27&lt;&gt;'Forfait-Tarif'!$B$2,$E27&lt;&gt;'Forfait-Tarif'!$B$3),'Forfait-Tarif'!$B$3,'Forfait-Tarif'!$B$2)</f>
        <v>Veuillez svp. choisir une mesure de la liste</v>
      </c>
      <c r="F28" s="12"/>
      <c r="G28" s="30">
        <f>VLOOKUP($E28,'Forfait-Tarif'!$B$2:$C$36,2,FALSE)</f>
        <v>0</v>
      </c>
      <c r="H28" s="12"/>
      <c r="I28" s="31">
        <f>VLOOKUP($E28,'Forfait-Tarif'!B$2:$D$36,3,FALSE)</f>
        <v>0</v>
      </c>
      <c r="J28" s="13"/>
      <c r="K28" s="33">
        <f t="shared" si="0"/>
        <v>0</v>
      </c>
      <c r="L28" s="11"/>
      <c r="M28" s="45"/>
    </row>
    <row r="29" spans="1:13" ht="12.75">
      <c r="A29" s="58"/>
      <c r="B29" s="60"/>
      <c r="C29" s="65"/>
      <c r="D29" s="66"/>
      <c r="E29" s="8" t="str">
        <f>IF(AND($E28&lt;&gt;'Forfait-Tarif'!$B$2,$E28&lt;&gt;'Forfait-Tarif'!$B$3),'Forfait-Tarif'!$B$3,'Forfait-Tarif'!$B$2)</f>
        <v>Veuillez svp. choisir une mesure de la liste</v>
      </c>
      <c r="F29" s="12"/>
      <c r="G29" s="30">
        <f>VLOOKUP($E29,'Forfait-Tarif'!$B$2:$C$36,2,FALSE)</f>
        <v>0</v>
      </c>
      <c r="H29" s="12"/>
      <c r="I29" s="31">
        <f>VLOOKUP($E29,'Forfait-Tarif'!B$2:$D$36,3,FALSE)</f>
        <v>0</v>
      </c>
      <c r="J29" s="13"/>
      <c r="K29" s="33">
        <f t="shared" si="0"/>
        <v>0</v>
      </c>
      <c r="L29" s="11"/>
      <c r="M29" s="45"/>
    </row>
    <row r="30" spans="1:13" ht="12.75">
      <c r="A30" s="58"/>
      <c r="B30" s="60"/>
      <c r="C30" s="65"/>
      <c r="D30" s="66"/>
      <c r="E30" s="8" t="str">
        <f>IF(AND($E29&lt;&gt;'Forfait-Tarif'!$B$2,$E29&lt;&gt;'Forfait-Tarif'!$B$3),'Forfait-Tarif'!$B$3,'Forfait-Tarif'!$B$2)</f>
        <v>Veuillez svp. choisir une mesure de la liste</v>
      </c>
      <c r="F30" s="12"/>
      <c r="G30" s="30">
        <f>VLOOKUP($E30,'Forfait-Tarif'!$B$2:$C$36,2,FALSE)</f>
        <v>0</v>
      </c>
      <c r="H30" s="12"/>
      <c r="I30" s="31">
        <f>VLOOKUP($E30,'Forfait-Tarif'!B$2:$D$36,3,FALSE)</f>
        <v>0</v>
      </c>
      <c r="J30" s="13"/>
      <c r="K30" s="33">
        <f t="shared" si="0"/>
        <v>0</v>
      </c>
      <c r="L30" s="11"/>
      <c r="M30" s="45"/>
    </row>
    <row r="31" spans="1:13" ht="12.75">
      <c r="A31" s="58"/>
      <c r="B31" s="60"/>
      <c r="C31" s="65"/>
      <c r="D31" s="66"/>
      <c r="E31" s="8" t="str">
        <f>IF(AND($E30&lt;&gt;'Forfait-Tarif'!$B$2,$E30&lt;&gt;'Forfait-Tarif'!$B$3),'Forfait-Tarif'!$B$3,'Forfait-Tarif'!$B$2)</f>
        <v>Veuillez svp. choisir une mesure de la liste</v>
      </c>
      <c r="F31" s="12"/>
      <c r="G31" s="30">
        <f>VLOOKUP($E31,'Forfait-Tarif'!$B$2:$C$36,2,FALSE)</f>
        <v>0</v>
      </c>
      <c r="H31" s="12"/>
      <c r="I31" s="31">
        <f>VLOOKUP($E31,'Forfait-Tarif'!B$2:$D$36,3,FALSE)</f>
        <v>0</v>
      </c>
      <c r="J31" s="13"/>
      <c r="K31" s="33">
        <f t="shared" si="0"/>
        <v>0</v>
      </c>
      <c r="L31" s="11"/>
      <c r="M31" s="45"/>
    </row>
    <row r="32" spans="1:13" ht="12.75">
      <c r="A32" s="58"/>
      <c r="B32" s="60"/>
      <c r="C32" s="65"/>
      <c r="D32" s="66"/>
      <c r="E32" s="8" t="str">
        <f>IF(AND($E31&lt;&gt;'Forfait-Tarif'!$B$2,$E31&lt;&gt;'Forfait-Tarif'!$B$3),'Forfait-Tarif'!$B$3,'Forfait-Tarif'!$B$2)</f>
        <v>Veuillez svp. choisir une mesure de la liste</v>
      </c>
      <c r="F32" s="12"/>
      <c r="G32" s="30">
        <f>VLOOKUP($E32,'Forfait-Tarif'!$B$2:$C$36,2,FALSE)</f>
        <v>0</v>
      </c>
      <c r="H32" s="12"/>
      <c r="I32" s="31">
        <f>VLOOKUP($E32,'Forfait-Tarif'!B$2:$D$36,3,FALSE)</f>
        <v>0</v>
      </c>
      <c r="J32" s="13"/>
      <c r="K32" s="33">
        <f t="shared" si="0"/>
        <v>0</v>
      </c>
      <c r="L32" s="11"/>
      <c r="M32" s="45"/>
    </row>
    <row r="33" spans="1:13" ht="12.75">
      <c r="A33" s="58"/>
      <c r="B33" s="60"/>
      <c r="C33" s="65"/>
      <c r="D33" s="66"/>
      <c r="E33" s="8" t="str">
        <f>IF(AND($E32&lt;&gt;'Forfait-Tarif'!$B$2,$E32&lt;&gt;'Forfait-Tarif'!$B$3),'Forfait-Tarif'!$B$3,'Forfait-Tarif'!$B$2)</f>
        <v>Veuillez svp. choisir une mesure de la liste</v>
      </c>
      <c r="F33" s="12"/>
      <c r="G33" s="30">
        <f>VLOOKUP($E33,'Forfait-Tarif'!$B$2:$C$36,2,FALSE)</f>
        <v>0</v>
      </c>
      <c r="H33" s="12"/>
      <c r="I33" s="31">
        <f>VLOOKUP($E33,'Forfait-Tarif'!B$2:$D$36,3,FALSE)</f>
        <v>0</v>
      </c>
      <c r="J33" s="13"/>
      <c r="K33" s="33">
        <f t="shared" si="0"/>
        <v>0</v>
      </c>
      <c r="L33" s="11"/>
      <c r="M33" s="45"/>
    </row>
    <row r="34" spans="1:13" ht="12.75">
      <c r="A34" s="58"/>
      <c r="B34" s="60"/>
      <c r="C34" s="65"/>
      <c r="D34" s="66"/>
      <c r="E34" s="8" t="str">
        <f>IF(AND($E33&lt;&gt;'Forfait-Tarif'!$B$2,$E33&lt;&gt;'Forfait-Tarif'!$B$3),'Forfait-Tarif'!$B$3,'Forfait-Tarif'!$B$2)</f>
        <v>Veuillez svp. choisir une mesure de la liste</v>
      </c>
      <c r="F34" s="12"/>
      <c r="G34" s="30">
        <f>VLOOKUP($E34,'Forfait-Tarif'!$B$2:$C$36,2,FALSE)</f>
        <v>0</v>
      </c>
      <c r="H34" s="12"/>
      <c r="I34" s="31">
        <f>VLOOKUP($E34,'Forfait-Tarif'!B$2:$D$36,3,FALSE)</f>
        <v>0</v>
      </c>
      <c r="J34" s="13"/>
      <c r="K34" s="33">
        <f t="shared" si="0"/>
        <v>0</v>
      </c>
      <c r="L34" s="11"/>
      <c r="M34" s="45"/>
    </row>
    <row r="35" spans="1:13" ht="12.75">
      <c r="A35" s="58"/>
      <c r="B35" s="60"/>
      <c r="C35" s="65"/>
      <c r="D35" s="66"/>
      <c r="E35" s="8" t="str">
        <f>IF(AND($E34&lt;&gt;'Forfait-Tarif'!$B$2,$E34&lt;&gt;'Forfait-Tarif'!$B$3),'Forfait-Tarif'!$B$3,'Forfait-Tarif'!$B$2)</f>
        <v>Veuillez svp. choisir une mesure de la liste</v>
      </c>
      <c r="F35" s="12"/>
      <c r="G35" s="30">
        <f>VLOOKUP($E35,'Forfait-Tarif'!$B$2:$C$36,2,FALSE)</f>
        <v>0</v>
      </c>
      <c r="H35" s="12"/>
      <c r="I35" s="31">
        <f>VLOOKUP($E35,'Forfait-Tarif'!B$2:$D$36,3,FALSE)</f>
        <v>0</v>
      </c>
      <c r="J35" s="13"/>
      <c r="K35" s="33">
        <f t="shared" si="0"/>
        <v>0</v>
      </c>
      <c r="L35" s="11"/>
      <c r="M35" s="45"/>
    </row>
    <row r="36" spans="1:13" ht="12.75">
      <c r="A36" s="58"/>
      <c r="B36" s="60"/>
      <c r="C36" s="65"/>
      <c r="D36" s="66"/>
      <c r="E36" s="8" t="str">
        <f>IF(AND($E35&lt;&gt;'Forfait-Tarif'!$B$2,$E35&lt;&gt;'Forfait-Tarif'!$B$3),'Forfait-Tarif'!$B$3,'Forfait-Tarif'!$B$2)</f>
        <v>Veuillez svp. choisir une mesure de la liste</v>
      </c>
      <c r="F36" s="12"/>
      <c r="G36" s="30">
        <f>VLOOKUP($E36,'Forfait-Tarif'!$B$2:$C$36,2,FALSE)</f>
        <v>0</v>
      </c>
      <c r="H36" s="12"/>
      <c r="I36" s="31">
        <f>VLOOKUP($E36,'Forfait-Tarif'!B$2:$D$36,3,FALSE)</f>
        <v>0</v>
      </c>
      <c r="J36" s="13"/>
      <c r="K36" s="33">
        <f t="shared" si="0"/>
        <v>0</v>
      </c>
      <c r="L36" s="11"/>
      <c r="M36" s="45"/>
    </row>
    <row r="37" spans="1:13" ht="12.75">
      <c r="A37" s="58"/>
      <c r="B37" s="60"/>
      <c r="C37" s="65"/>
      <c r="D37" s="66"/>
      <c r="E37" s="8" t="str">
        <f>IF(AND($E36&lt;&gt;'Forfait-Tarif'!$B$2,$E36&lt;&gt;'Forfait-Tarif'!$B$3),'Forfait-Tarif'!$B$3,'Forfait-Tarif'!$B$2)</f>
        <v>Veuillez svp. choisir une mesure de la liste</v>
      </c>
      <c r="F37" s="12"/>
      <c r="G37" s="30">
        <f>VLOOKUP($E37,'Forfait-Tarif'!$B$2:$C$36,2,FALSE)</f>
        <v>0</v>
      </c>
      <c r="H37" s="12"/>
      <c r="I37" s="31">
        <f>VLOOKUP($E37,'Forfait-Tarif'!B$2:$D$36,3,FALSE)</f>
        <v>0</v>
      </c>
      <c r="J37" s="13"/>
      <c r="K37" s="33">
        <f t="shared" si="0"/>
        <v>0</v>
      </c>
      <c r="L37" s="11"/>
      <c r="M37" s="45"/>
    </row>
    <row r="38" spans="1:13" ht="12.75">
      <c r="A38" s="58"/>
      <c r="B38" s="60"/>
      <c r="C38" s="65"/>
      <c r="D38" s="66"/>
      <c r="E38" s="8" t="str">
        <f>IF(AND($E37&lt;&gt;'Forfait-Tarif'!$B$2,$E37&lt;&gt;'Forfait-Tarif'!$B$3),'Forfait-Tarif'!$B$3,'Forfait-Tarif'!$B$2)</f>
        <v>Veuillez svp. choisir une mesure de la liste</v>
      </c>
      <c r="F38" s="12"/>
      <c r="G38" s="30">
        <f>VLOOKUP($E38,'Forfait-Tarif'!$B$2:$C$36,2,FALSE)</f>
        <v>0</v>
      </c>
      <c r="H38" s="12"/>
      <c r="I38" s="31">
        <f>VLOOKUP($E38,'Forfait-Tarif'!B$2:$D$36,3,FALSE)</f>
        <v>0</v>
      </c>
      <c r="J38" s="13"/>
      <c r="K38" s="33">
        <f t="shared" si="0"/>
        <v>0</v>
      </c>
      <c r="L38" s="11"/>
      <c r="M38" s="45"/>
    </row>
    <row r="39" spans="1:13" ht="12.75">
      <c r="A39" s="58"/>
      <c r="B39" s="60"/>
      <c r="C39" s="65"/>
      <c r="D39" s="66"/>
      <c r="E39" s="8" t="str">
        <f>IF(AND($E38&lt;&gt;'Forfait-Tarif'!$B$2,$E38&lt;&gt;'Forfait-Tarif'!$B$3),'Forfait-Tarif'!$B$3,'Forfait-Tarif'!$B$2)</f>
        <v>Veuillez svp. choisir une mesure de la liste</v>
      </c>
      <c r="F39" s="12"/>
      <c r="G39" s="30">
        <f>VLOOKUP($E39,'Forfait-Tarif'!$B$2:$C$36,2,FALSE)</f>
        <v>0</v>
      </c>
      <c r="H39" s="12"/>
      <c r="I39" s="31">
        <f>VLOOKUP($E39,'Forfait-Tarif'!B$2:$D$36,3,FALSE)</f>
        <v>0</v>
      </c>
      <c r="J39" s="13"/>
      <c r="K39" s="33">
        <f t="shared" si="0"/>
        <v>0</v>
      </c>
      <c r="L39" s="11"/>
      <c r="M39" s="45"/>
    </row>
    <row r="40" spans="1:13" ht="12.75">
      <c r="A40" s="58"/>
      <c r="B40" s="60"/>
      <c r="C40" s="65"/>
      <c r="D40" s="66"/>
      <c r="E40" s="8" t="str">
        <f>IF(AND($E39&lt;&gt;'Forfait-Tarif'!$B$2,$E39&lt;&gt;'Forfait-Tarif'!$B$3),'Forfait-Tarif'!$B$3,'Forfait-Tarif'!$B$2)</f>
        <v>Veuillez svp. choisir une mesure de la liste</v>
      </c>
      <c r="F40" s="12"/>
      <c r="G40" s="30">
        <f>VLOOKUP($E40,'Forfait-Tarif'!$B$2:$C$36,2,FALSE)</f>
        <v>0</v>
      </c>
      <c r="H40" s="12"/>
      <c r="I40" s="31">
        <f>VLOOKUP($E40,'Forfait-Tarif'!B$2:$D$36,3,FALSE)</f>
        <v>0</v>
      </c>
      <c r="J40" s="13"/>
      <c r="K40" s="33">
        <f t="shared" si="0"/>
        <v>0</v>
      </c>
      <c r="L40" s="11"/>
      <c r="M40" s="45"/>
    </row>
    <row r="41" spans="1:13" ht="12.75">
      <c r="A41" s="58"/>
      <c r="B41" s="60"/>
      <c r="C41" s="65"/>
      <c r="D41" s="66"/>
      <c r="E41" s="8" t="str">
        <f>IF(AND($E40&lt;&gt;'Forfait-Tarif'!$B$2,$E40&lt;&gt;'Forfait-Tarif'!$B$3),'Forfait-Tarif'!$B$3,'Forfait-Tarif'!$B$2)</f>
        <v>Veuillez svp. choisir une mesure de la liste</v>
      </c>
      <c r="F41" s="12"/>
      <c r="G41" s="30">
        <f>VLOOKUP($E41,'Forfait-Tarif'!$B$2:$C$36,2,FALSE)</f>
        <v>0</v>
      </c>
      <c r="H41" s="12"/>
      <c r="I41" s="31">
        <f>VLOOKUP($E41,'Forfait-Tarif'!B$2:$D$36,3,FALSE)</f>
        <v>0</v>
      </c>
      <c r="J41" s="13"/>
      <c r="K41" s="34">
        <f t="shared" si="0"/>
        <v>0</v>
      </c>
      <c r="L41" s="11"/>
      <c r="M41" s="45"/>
    </row>
    <row r="42" spans="1:13" ht="13.5" thickBot="1">
      <c r="A42" s="93" t="s">
        <v>83</v>
      </c>
      <c r="B42" s="94"/>
      <c r="C42" s="94"/>
      <c r="D42" s="94"/>
      <c r="E42" s="15"/>
      <c r="F42" s="16"/>
      <c r="G42" s="17"/>
      <c r="H42" s="16"/>
      <c r="I42" s="18"/>
      <c r="J42" s="19"/>
      <c r="K42" s="20"/>
      <c r="L42" s="21"/>
      <c r="M42" s="45"/>
    </row>
    <row r="43" spans="1:12" ht="13.5" thickBot="1">
      <c r="A43" s="91" t="s">
        <v>22</v>
      </c>
      <c r="B43" s="92"/>
      <c r="C43" s="92"/>
      <c r="D43" s="92"/>
      <c r="E43" s="92"/>
      <c r="F43" s="22"/>
      <c r="G43" s="23"/>
      <c r="H43" s="24">
        <f>SUM($H$6:$H$42)</f>
        <v>0</v>
      </c>
      <c r="I43" s="25"/>
      <c r="J43" s="26">
        <f>SUM(J6:J41)</f>
        <v>0</v>
      </c>
      <c r="K43" s="27">
        <f>SUM(K6:K41)</f>
        <v>0</v>
      </c>
      <c r="L43" s="28"/>
    </row>
  </sheetData>
  <sheetProtection password="D829" sheet="1" selectLockedCells="1"/>
  <protectedRanges>
    <protectedRange sqref="D3:D4 C1:C2 K1:K3 L6:L42 J6:J42 H6:H42 A6:F41 E42:F42" name="Plage1"/>
    <protectedRange sqref="A42:D42" name="Plage1_1"/>
  </protectedRanges>
  <mergeCells count="52">
    <mergeCell ref="A1:B1"/>
    <mergeCell ref="C29:D29"/>
    <mergeCell ref="C30:D30"/>
    <mergeCell ref="C31:D31"/>
    <mergeCell ref="C6:D6"/>
    <mergeCell ref="C11:D11"/>
    <mergeCell ref="C16:D16"/>
    <mergeCell ref="C24:D24"/>
    <mergeCell ref="C9:D9"/>
    <mergeCell ref="C22:D22"/>
    <mergeCell ref="C38:D38"/>
    <mergeCell ref="C14:D14"/>
    <mergeCell ref="A2:B2"/>
    <mergeCell ref="C19:D19"/>
    <mergeCell ref="C32:D32"/>
    <mergeCell ref="C33:D33"/>
    <mergeCell ref="C23:D23"/>
    <mergeCell ref="C12:D12"/>
    <mergeCell ref="C25:D25"/>
    <mergeCell ref="C17:D17"/>
    <mergeCell ref="A43:E43"/>
    <mergeCell ref="C41:D41"/>
    <mergeCell ref="A42:D42"/>
    <mergeCell ref="C39:D39"/>
    <mergeCell ref="C40:D40"/>
    <mergeCell ref="C13:D13"/>
    <mergeCell ref="C37:D37"/>
    <mergeCell ref="C28:D28"/>
    <mergeCell ref="C27:D27"/>
    <mergeCell ref="C21:D21"/>
    <mergeCell ref="C26:D26"/>
    <mergeCell ref="C18:D18"/>
    <mergeCell ref="C7:D7"/>
    <mergeCell ref="C20:D20"/>
    <mergeCell ref="C8:D8"/>
    <mergeCell ref="C15:D15"/>
    <mergeCell ref="D3:H3"/>
    <mergeCell ref="I4:K4"/>
    <mergeCell ref="I1:J1"/>
    <mergeCell ref="I2:J2"/>
    <mergeCell ref="C1:H1"/>
    <mergeCell ref="C2:H2"/>
    <mergeCell ref="C34:D34"/>
    <mergeCell ref="C35:D35"/>
    <mergeCell ref="C36:D36"/>
    <mergeCell ref="C10:D10"/>
    <mergeCell ref="L3:L4"/>
    <mergeCell ref="C5:D5"/>
    <mergeCell ref="I3:J3"/>
    <mergeCell ref="A3:C3"/>
    <mergeCell ref="D4:H4"/>
    <mergeCell ref="A4:C4"/>
  </mergeCells>
  <dataValidations count="1">
    <dataValidation type="list" showInputMessage="1" showErrorMessage="1" sqref="E6:E42">
      <formula1>Mesures2</formula1>
    </dataValidation>
  </dataValidations>
  <printOptions gridLines="1"/>
  <pageMargins left="0.1968503937007874" right="0.1968503937007874" top="0.3937007874015748" bottom="0.3937007874015748" header="0" footer="0.1968503937007874"/>
  <pageSetup fitToHeight="0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5"/>
  <sheetViews>
    <sheetView zoomScale="140" zoomScaleNormal="140" zoomScalePageLayoutView="0" workbookViewId="0" topLeftCell="A9">
      <selection activeCell="C32" sqref="C32"/>
    </sheetView>
  </sheetViews>
  <sheetFormatPr defaultColWidth="9.140625" defaultRowHeight="12.75"/>
  <cols>
    <col min="1" max="1" width="11.57421875" style="0" bestFit="1" customWidth="1"/>
    <col min="2" max="2" width="53.28125" style="0" customWidth="1"/>
    <col min="3" max="3" width="9.140625" style="51" bestFit="1" customWidth="1"/>
    <col min="4" max="4" width="9.421875" style="4" customWidth="1"/>
    <col min="5" max="16384" width="11.421875" style="0" customWidth="1"/>
  </cols>
  <sheetData>
    <row r="1" spans="2:4" ht="24.75" thickBot="1">
      <c r="B1" s="44" t="s">
        <v>79</v>
      </c>
      <c r="C1" s="61" t="s">
        <v>82</v>
      </c>
      <c r="D1" s="62" t="s">
        <v>5</v>
      </c>
    </row>
    <row r="2" spans="2:4" ht="12.75">
      <c r="B2" s="46" t="s">
        <v>29</v>
      </c>
      <c r="C2" s="52">
        <v>0</v>
      </c>
      <c r="D2" s="48">
        <v>0</v>
      </c>
    </row>
    <row r="3" spans="2:4" ht="12.75">
      <c r="B3" s="47" t="s">
        <v>24</v>
      </c>
      <c r="C3" s="53">
        <v>0</v>
      </c>
      <c r="D3" s="49">
        <v>0</v>
      </c>
    </row>
    <row r="4" spans="2:6" ht="12.75">
      <c r="B4" s="47" t="s">
        <v>8</v>
      </c>
      <c r="C4" s="54">
        <v>84.23</v>
      </c>
      <c r="D4" s="50" t="s">
        <v>18</v>
      </c>
      <c r="F4" s="5"/>
    </row>
    <row r="5" spans="2:6" ht="12.75">
      <c r="B5" s="47" t="s">
        <v>9</v>
      </c>
      <c r="C5" s="54">
        <v>130.96</v>
      </c>
      <c r="D5" s="50" t="s">
        <v>19</v>
      </c>
      <c r="F5" s="5"/>
    </row>
    <row r="6" spans="2:6" ht="12.75">
      <c r="B6" s="47" t="s">
        <v>10</v>
      </c>
      <c r="C6" s="54">
        <v>118.82</v>
      </c>
      <c r="D6" s="50" t="s">
        <v>20</v>
      </c>
      <c r="F6" s="5"/>
    </row>
    <row r="7" spans="2:6" ht="12.75">
      <c r="B7" s="47" t="s">
        <v>34</v>
      </c>
      <c r="C7" s="54">
        <v>150.27</v>
      </c>
      <c r="D7" s="50" t="s">
        <v>35</v>
      </c>
      <c r="F7" s="5"/>
    </row>
    <row r="8" spans="2:6" ht="12.75">
      <c r="B8" s="47" t="s">
        <v>39</v>
      </c>
      <c r="C8" s="54">
        <v>71.9</v>
      </c>
      <c r="D8" s="50" t="s">
        <v>37</v>
      </c>
      <c r="F8" s="5"/>
    </row>
    <row r="9" spans="2:6" ht="12.75">
      <c r="B9" s="47" t="s">
        <v>65</v>
      </c>
      <c r="C9" s="54">
        <v>81.31</v>
      </c>
      <c r="D9" s="50" t="s">
        <v>21</v>
      </c>
      <c r="F9" s="5"/>
    </row>
    <row r="10" spans="2:6" ht="12.75">
      <c r="B10" s="47" t="s">
        <v>40</v>
      </c>
      <c r="C10" s="54">
        <v>64.46</v>
      </c>
      <c r="D10" s="50" t="s">
        <v>38</v>
      </c>
      <c r="F10" s="5"/>
    </row>
    <row r="11" spans="2:6" ht="12.75">
      <c r="B11" s="47" t="s">
        <v>66</v>
      </c>
      <c r="C11" s="54">
        <v>76.99</v>
      </c>
      <c r="D11" s="50" t="s">
        <v>41</v>
      </c>
      <c r="F11" s="5"/>
    </row>
    <row r="12" spans="2:6" ht="12.75">
      <c r="B12" s="47" t="s">
        <v>42</v>
      </c>
      <c r="C12" s="54">
        <v>64.46</v>
      </c>
      <c r="D12" s="50" t="s">
        <v>43</v>
      </c>
      <c r="F12" s="5"/>
    </row>
    <row r="13" spans="2:6" ht="12.75">
      <c r="B13" s="47" t="s">
        <v>45</v>
      </c>
      <c r="C13" s="54">
        <v>64.46</v>
      </c>
      <c r="D13" s="50" t="s">
        <v>47</v>
      </c>
      <c r="F13" s="5"/>
    </row>
    <row r="14" spans="2:6" ht="12.75">
      <c r="B14" s="47" t="s">
        <v>46</v>
      </c>
      <c r="C14" s="54">
        <v>77.34</v>
      </c>
      <c r="D14" s="50" t="s">
        <v>48</v>
      </c>
      <c r="F14" s="5"/>
    </row>
    <row r="15" spans="2:6" ht="12.75">
      <c r="B15" s="47" t="s">
        <v>55</v>
      </c>
      <c r="C15" s="54">
        <v>51.56</v>
      </c>
      <c r="D15" s="50" t="s">
        <v>49</v>
      </c>
      <c r="F15" s="5"/>
    </row>
    <row r="16" spans="2:6" ht="12.75">
      <c r="B16" s="47" t="s">
        <v>72</v>
      </c>
      <c r="C16" s="54">
        <v>77.34</v>
      </c>
      <c r="D16" s="50" t="s">
        <v>50</v>
      </c>
      <c r="F16" s="5"/>
    </row>
    <row r="17" spans="2:6" ht="12.75">
      <c r="B17" s="47" t="s">
        <v>73</v>
      </c>
      <c r="C17" s="54">
        <v>64.46</v>
      </c>
      <c r="D17" s="50" t="s">
        <v>51</v>
      </c>
      <c r="F17" s="5"/>
    </row>
    <row r="18" spans="2:6" ht="12.75">
      <c r="B18" s="47" t="s">
        <v>74</v>
      </c>
      <c r="C18" s="54">
        <v>64.46</v>
      </c>
      <c r="D18" s="50" t="s">
        <v>52</v>
      </c>
      <c r="F18" s="5"/>
    </row>
    <row r="19" spans="2:6" ht="12.75">
      <c r="B19" s="47" t="s">
        <v>54</v>
      </c>
      <c r="C19" s="54">
        <v>25.78</v>
      </c>
      <c r="D19" s="50" t="s">
        <v>53</v>
      </c>
      <c r="F19" s="5"/>
    </row>
    <row r="20" spans="2:6" ht="12.75">
      <c r="B20" s="47" t="s">
        <v>32</v>
      </c>
      <c r="C20" s="54">
        <v>155.423</v>
      </c>
      <c r="D20" s="50" t="s">
        <v>30</v>
      </c>
      <c r="F20" s="5"/>
    </row>
    <row r="21" spans="2:6" ht="12.75">
      <c r="B21" s="47" t="s">
        <v>33</v>
      </c>
      <c r="C21" s="54">
        <v>170.96</v>
      </c>
      <c r="D21" s="50" t="s">
        <v>31</v>
      </c>
      <c r="F21" s="5"/>
    </row>
    <row r="22" spans="2:6" ht="12.75">
      <c r="B22" s="47" t="s">
        <v>11</v>
      </c>
      <c r="C22" s="54">
        <v>58.96</v>
      </c>
      <c r="D22" s="50" t="s">
        <v>67</v>
      </c>
      <c r="F22" s="5"/>
    </row>
    <row r="23" spans="2:6" ht="12.75">
      <c r="B23" s="47" t="s">
        <v>12</v>
      </c>
      <c r="C23" s="54">
        <v>91.67</v>
      </c>
      <c r="D23" s="50" t="s">
        <v>58</v>
      </c>
      <c r="F23" s="5"/>
    </row>
    <row r="24" spans="2:6" ht="12.75">
      <c r="B24" s="47" t="s">
        <v>13</v>
      </c>
      <c r="C24" s="54">
        <v>83.17</v>
      </c>
      <c r="D24" s="50" t="s">
        <v>59</v>
      </c>
      <c r="F24" s="5"/>
    </row>
    <row r="25" spans="2:6" ht="12.75">
      <c r="B25" s="47" t="s">
        <v>36</v>
      </c>
      <c r="C25" s="54">
        <v>105.19</v>
      </c>
      <c r="D25" s="50" t="s">
        <v>60</v>
      </c>
      <c r="F25" s="5"/>
    </row>
    <row r="26" spans="2:6" ht="12.75">
      <c r="B26" s="47" t="s">
        <v>70</v>
      </c>
      <c r="C26" s="54">
        <v>100.66</v>
      </c>
      <c r="D26" s="50" t="s">
        <v>71</v>
      </c>
      <c r="F26" s="5"/>
    </row>
    <row r="27" spans="2:6" ht="12.75">
      <c r="B27" s="47" t="s">
        <v>56</v>
      </c>
      <c r="C27" s="54">
        <v>113.84</v>
      </c>
      <c r="D27" s="50" t="s">
        <v>61</v>
      </c>
      <c r="F27" s="5"/>
    </row>
    <row r="28" spans="2:6" ht="12.75">
      <c r="B28" s="47" t="s">
        <v>68</v>
      </c>
      <c r="C28" s="54">
        <v>90.24</v>
      </c>
      <c r="D28" s="50" t="s">
        <v>69</v>
      </c>
      <c r="F28" s="5"/>
    </row>
    <row r="29" spans="2:6" ht="12.75">
      <c r="B29" s="47" t="s">
        <v>75</v>
      </c>
      <c r="C29" s="54">
        <v>107.79</v>
      </c>
      <c r="D29" s="50" t="s">
        <v>62</v>
      </c>
      <c r="F29" s="5"/>
    </row>
    <row r="30" spans="2:6" ht="12.75">
      <c r="B30" s="47" t="s">
        <v>44</v>
      </c>
      <c r="C30" s="54">
        <v>90.24</v>
      </c>
      <c r="D30" s="50" t="s">
        <v>63</v>
      </c>
      <c r="F30" s="5"/>
    </row>
    <row r="31" spans="2:6" ht="12.75">
      <c r="B31" s="47" t="s">
        <v>57</v>
      </c>
      <c r="C31" s="54">
        <v>90.24</v>
      </c>
      <c r="D31" s="50" t="s">
        <v>64</v>
      </c>
      <c r="F31" s="5"/>
    </row>
    <row r="32" spans="2:6" ht="12.75">
      <c r="B32" s="47"/>
      <c r="C32" s="54"/>
      <c r="D32" s="50"/>
      <c r="F32" s="5"/>
    </row>
    <row r="33" spans="2:4" ht="13.5" thickBot="1">
      <c r="B33" s="1"/>
      <c r="C33" s="64" t="s">
        <v>80</v>
      </c>
      <c r="D33" s="3"/>
    </row>
    <row r="35" ht="12.75">
      <c r="B35" s="63" t="s">
        <v>81</v>
      </c>
    </row>
  </sheetData>
  <sheetProtection password="D829" sheet="1" objects="1" scenarios="1"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&amp;L&amp;"Arial,Gras"ONE Confidentiel&amp;C&amp;D&amp;RPage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Carlo Pletschette</cp:lastModifiedBy>
  <cp:lastPrinted>2022-06-03T13:42:34Z</cp:lastPrinted>
  <dcterms:created xsi:type="dcterms:W3CDTF">2012-02-10T08:16:28Z</dcterms:created>
  <dcterms:modified xsi:type="dcterms:W3CDTF">2024-05-23T10:08:33Z</dcterms:modified>
  <cp:category/>
  <cp:version/>
  <cp:contentType/>
  <cp:contentStatus/>
</cp:coreProperties>
</file>